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ep.si\Dokumenti\Javna_Narocila\Razpisna dokumentacija\2017\12 OBNOVA ENOSISTEMSKEGA DV 110 KV PIVKA\"/>
    </mc:Choice>
  </mc:AlternateContent>
  <bookViews>
    <workbookView xWindow="672" yWindow="648" windowWidth="17616" windowHeight="7884"/>
  </bookViews>
  <sheets>
    <sheet name="0- REKAPITULACIJA" sheetId="24" r:id="rId1"/>
    <sheet name="A-Pripravljalna dela" sheetId="18" r:id="rId2"/>
    <sheet name="B-Demontažna dela" sheetId="19" r:id="rId3"/>
    <sheet name="C-Jeklena konstrukcija" sheetId="21" r:id="rId4"/>
    <sheet name="D-Gradbena dela" sheetId="22" r:id="rId5"/>
    <sheet name="E-elektro oprema in delo" sheetId="1" r:id="rId6"/>
    <sheet name="F-Ozemljitve" sheetId="20" r:id="rId7"/>
    <sheet name="G-Krajinska arhitektura" sheetId="23" r:id="rId8"/>
    <sheet name="Sheet4" sheetId="4" r:id="rId9"/>
    <sheet name="Sheet5" sheetId="5" r:id="rId10"/>
    <sheet name="Sheet6" sheetId="6" r:id="rId11"/>
    <sheet name="Sheet7" sheetId="7" r:id="rId12"/>
    <sheet name="Sheet8" sheetId="8" r:id="rId13"/>
    <sheet name="Sheet9" sheetId="9" r:id="rId14"/>
    <sheet name="Sheet10" sheetId="10" r:id="rId15"/>
    <sheet name="Sheet11" sheetId="11" r:id="rId16"/>
    <sheet name="Sheet12" sheetId="12" r:id="rId17"/>
    <sheet name="Sheet13" sheetId="13" r:id="rId18"/>
    <sheet name="Sheet14" sheetId="14" r:id="rId19"/>
    <sheet name="Sheet15" sheetId="15" r:id="rId20"/>
    <sheet name="Sheet16" sheetId="16" r:id="rId21"/>
  </sheets>
  <definedNames>
    <definedName name="CENA">'G-Krajinska arhitektura'!$D$1:$D$65513</definedName>
    <definedName name="KOLIC">'G-Krajinska arhitektura'!$C$1:$C$65513</definedName>
    <definedName name="_xlnm.Print_Area" localSheetId="0">'0- REKAPITULACIJA'!$A$1:$F$23</definedName>
    <definedName name="_xlnm.Print_Area" localSheetId="1">'A-Pripravljalna dela'!$A$1:$F$24</definedName>
    <definedName name="_xlnm.Print_Area" localSheetId="2">'B-Demontažna dela'!$A$1:$F$22</definedName>
    <definedName name="_xlnm.Print_Area" localSheetId="3">'C-Jeklena konstrukcija'!$A$1:$F$26</definedName>
    <definedName name="_xlnm.Print_Area" localSheetId="4">'D-Gradbena dela'!$A$1:$F$65</definedName>
    <definedName name="_xlnm.Print_Area" localSheetId="5">'E-elektro oprema in delo'!$A$1:$F$116</definedName>
    <definedName name="_xlnm.Print_Area" localSheetId="7">'G-Krajinska arhitektura'!$A$1:$F$39</definedName>
    <definedName name="_xlnm.Print_Titles" localSheetId="0">'0- REKAPITULACIJA'!$1:$1</definedName>
    <definedName name="_xlnm.Print_Titles" localSheetId="1">'A-Pripravljalna dela'!$1:$1</definedName>
    <definedName name="_xlnm.Print_Titles" localSheetId="2">'B-Demontažna dela'!$1:$1</definedName>
    <definedName name="_xlnm.Print_Titles" localSheetId="3">'C-Jeklena konstrukcija'!$1:$1</definedName>
    <definedName name="_xlnm.Print_Titles" localSheetId="4">'D-Gradbena dela'!$1:$1</definedName>
    <definedName name="_xlnm.Print_Titles" localSheetId="5">'E-elektro oprema in delo'!$1:$2</definedName>
    <definedName name="_xlnm.Print_Titles" localSheetId="7">'G-Krajinska arhitektura'!$1:$1</definedName>
  </definedNames>
  <calcPr calcId="171027"/>
</workbook>
</file>

<file path=xl/calcChain.xml><?xml version="1.0" encoding="utf-8"?>
<calcChain xmlns="http://schemas.openxmlformats.org/spreadsheetml/2006/main">
  <c r="F18" i="19" l="1"/>
  <c r="F10" i="22" l="1"/>
  <c r="F11" i="22"/>
  <c r="F19" i="18" l="1"/>
  <c r="F18" i="18"/>
  <c r="A113" i="1"/>
  <c r="A112" i="1"/>
  <c r="A111" i="1"/>
  <c r="A110" i="1"/>
  <c r="A109" i="1"/>
  <c r="A108" i="1"/>
  <c r="F21" i="20"/>
  <c r="F6" i="21" l="1"/>
  <c r="F7" i="21"/>
  <c r="F8" i="21"/>
  <c r="F9" i="21"/>
  <c r="F12" i="21"/>
  <c r="F16" i="21"/>
  <c r="F21" i="21"/>
  <c r="F20" i="21"/>
  <c r="A11" i="24"/>
  <c r="B11" i="24"/>
  <c r="A10" i="24"/>
  <c r="B10" i="24"/>
  <c r="A8" i="24"/>
  <c r="B8" i="24"/>
  <c r="A9" i="24"/>
  <c r="B9" i="24"/>
  <c r="A7" i="24"/>
  <c r="B7" i="24"/>
  <c r="F8" i="19"/>
  <c r="F10" i="18"/>
  <c r="A6" i="24"/>
  <c r="B6" i="24"/>
  <c r="A5" i="24"/>
  <c r="B5" i="24"/>
  <c r="D34" i="23"/>
  <c r="F34" i="23" s="1"/>
  <c r="D25" i="23"/>
  <c r="F25" i="23" s="1"/>
  <c r="F32" i="23"/>
  <c r="F31" i="23"/>
  <c r="F23" i="23"/>
  <c r="F22" i="23"/>
  <c r="F21" i="23"/>
  <c r="F14" i="23"/>
  <c r="F11" i="23"/>
  <c r="F36" i="23" l="1"/>
  <c r="F38" i="23" s="1"/>
  <c r="F11" i="24" s="1"/>
  <c r="E10" i="23"/>
  <c r="E8" i="23"/>
  <c r="F51" i="22"/>
  <c r="F50" i="22"/>
  <c r="F49" i="22"/>
  <c r="F48" i="22"/>
  <c r="F44" i="22"/>
  <c r="F43" i="22"/>
  <c r="F42" i="22"/>
  <c r="F38" i="22"/>
  <c r="F37" i="22"/>
  <c r="F36" i="22"/>
  <c r="F32" i="22"/>
  <c r="F31" i="22"/>
  <c r="F30" i="22"/>
  <c r="F29" i="22"/>
  <c r="F28" i="22"/>
  <c r="F27" i="22"/>
  <c r="F26" i="22"/>
  <c r="F25" i="22"/>
  <c r="F24" i="22"/>
  <c r="F23" i="22"/>
  <c r="F22" i="22"/>
  <c r="F21" i="22"/>
  <c r="F17" i="22"/>
  <c r="F16" i="22"/>
  <c r="F15" i="22"/>
  <c r="F14" i="22"/>
  <c r="F13" i="22"/>
  <c r="F12" i="22"/>
  <c r="F9" i="22"/>
  <c r="F8" i="22"/>
  <c r="F7" i="22"/>
  <c r="A7" i="22"/>
  <c r="A8" i="22" s="1"/>
  <c r="A9" i="22" s="1"/>
  <c r="F6" i="22"/>
  <c r="F33" i="22" l="1"/>
  <c r="E57" i="22" s="1"/>
  <c r="F57" i="22" s="1"/>
  <c r="F52" i="22"/>
  <c r="E60" i="22" s="1"/>
  <c r="F60" i="22" s="1"/>
  <c r="F45" i="22"/>
  <c r="E59" i="22" s="1"/>
  <c r="F59" i="22" s="1"/>
  <c r="F39" i="22"/>
  <c r="E58" i="22" s="1"/>
  <c r="F58" i="22" s="1"/>
  <c r="F18" i="22"/>
  <c r="E56" i="22" s="1"/>
  <c r="F56" i="22" s="1"/>
  <c r="F62" i="22" l="1"/>
  <c r="F64" i="22" s="1"/>
  <c r="F8" i="24" s="1"/>
  <c r="F19" i="21"/>
  <c r="F13" i="21"/>
  <c r="F22" i="21" s="1"/>
  <c r="F24" i="21" l="1"/>
  <c r="F25" i="21"/>
  <c r="F7" i="24" s="1"/>
  <c r="B29" i="20" l="1"/>
  <c r="B28" i="20"/>
  <c r="B23" i="20"/>
  <c r="F20" i="20"/>
  <c r="F19" i="20"/>
  <c r="F18" i="20"/>
  <c r="B14" i="20"/>
  <c r="F13" i="20"/>
  <c r="F11" i="20"/>
  <c r="F10" i="20"/>
  <c r="F9" i="20"/>
  <c r="F8" i="20"/>
  <c r="F14" i="20" l="1"/>
  <c r="F28" i="20" s="1"/>
  <c r="F23" i="20"/>
  <c r="F29" i="20" s="1"/>
  <c r="F30" i="20" l="1"/>
  <c r="F32" i="20" s="1"/>
  <c r="F10" i="24" s="1"/>
  <c r="F9" i="19"/>
  <c r="F10" i="19"/>
  <c r="F12" i="19"/>
  <c r="F13" i="19"/>
  <c r="F14" i="19"/>
  <c r="F16" i="19"/>
  <c r="F17" i="19"/>
  <c r="F20" i="18"/>
  <c r="F17" i="18"/>
  <c r="F16" i="18"/>
  <c r="F15" i="18"/>
  <c r="F14" i="18"/>
  <c r="F13" i="18"/>
  <c r="F12" i="18"/>
  <c r="F11" i="18"/>
  <c r="F9" i="18"/>
  <c r="F8" i="18"/>
  <c r="F7" i="18"/>
  <c r="F5" i="18"/>
  <c r="F20" i="19" l="1"/>
  <c r="F21" i="19" s="1"/>
  <c r="F6" i="24" s="1"/>
  <c r="F22" i="18"/>
  <c r="F23" i="18" s="1"/>
  <c r="F5" i="24" s="1"/>
  <c r="F100" i="1"/>
  <c r="F77" i="1" l="1"/>
  <c r="F98" i="1"/>
  <c r="F96" i="1"/>
  <c r="F94" i="1"/>
  <c r="B113" i="1" l="1"/>
  <c r="B112" i="1"/>
  <c r="B111" i="1"/>
  <c r="B110" i="1"/>
  <c r="B109" i="1"/>
  <c r="B108" i="1"/>
  <c r="F92" i="1"/>
  <c r="F90" i="1"/>
  <c r="F75" i="1"/>
  <c r="F67" i="1"/>
  <c r="F68" i="1"/>
  <c r="F69" i="1"/>
  <c r="F66" i="1"/>
  <c r="F61" i="1"/>
  <c r="F62" i="1"/>
  <c r="F49" i="1"/>
  <c r="F42" i="1"/>
  <c r="F18" i="1"/>
  <c r="F19" i="1"/>
  <c r="F12" i="1"/>
  <c r="F11" i="1"/>
  <c r="F50" i="1" l="1"/>
  <c r="F111" i="1" s="1"/>
  <c r="F7" i="1"/>
  <c r="F13" i="1" l="1"/>
  <c r="F84" i="1"/>
  <c r="F87" i="1"/>
  <c r="F88" i="1"/>
  <c r="F89" i="1"/>
  <c r="F15" i="1"/>
  <c r="F14" i="1"/>
  <c r="F10" i="1"/>
  <c r="F20" i="1"/>
  <c r="F22" i="1"/>
  <c r="F54" i="1"/>
  <c r="F74" i="1"/>
  <c r="F79" i="1"/>
  <c r="F57" i="1"/>
  <c r="F59" i="1"/>
  <c r="F58" i="1"/>
  <c r="F60" i="1"/>
  <c r="F71" i="1"/>
  <c r="F76" i="1"/>
  <c r="F40" i="1"/>
  <c r="F29" i="1"/>
  <c r="F30" i="1"/>
  <c r="F31" i="1"/>
  <c r="F32" i="1"/>
  <c r="F34" i="1"/>
  <c r="F36" i="1"/>
  <c r="F101" i="1" l="1"/>
  <c r="F113" i="1" s="1"/>
  <c r="F23" i="1"/>
  <c r="F108" i="1" s="1"/>
  <c r="F43" i="1"/>
  <c r="F110" i="1" s="1"/>
  <c r="F80" i="1"/>
  <c r="F112" i="1" s="1"/>
  <c r="F37" i="1"/>
  <c r="F109" i="1" s="1"/>
  <c r="F114" i="1" l="1"/>
  <c r="F115" i="1"/>
  <c r="F9" i="24" s="1"/>
  <c r="F13" i="24" s="1"/>
  <c r="F14" i="24" s="1"/>
  <c r="F15" i="24" l="1"/>
</calcChain>
</file>

<file path=xl/sharedStrings.xml><?xml version="1.0" encoding="utf-8"?>
<sst xmlns="http://schemas.openxmlformats.org/spreadsheetml/2006/main" count="506" uniqueCount="237">
  <si>
    <t>Poz.</t>
  </si>
  <si>
    <t>Opis</t>
  </si>
  <si>
    <t>Enota</t>
  </si>
  <si>
    <t>Količina</t>
  </si>
  <si>
    <t>%</t>
  </si>
  <si>
    <t>Cena/enoto</t>
  </si>
  <si>
    <t>1</t>
  </si>
  <si>
    <t>3</t>
  </si>
  <si>
    <t>4</t>
  </si>
  <si>
    <t>5</t>
  </si>
  <si>
    <t>2</t>
  </si>
  <si>
    <t>B</t>
  </si>
  <si>
    <t>A</t>
  </si>
  <si>
    <t>C</t>
  </si>
  <si>
    <t>D</t>
  </si>
  <si>
    <t>E</t>
  </si>
  <si>
    <t>Nh</t>
  </si>
  <si>
    <t>m</t>
  </si>
  <si>
    <t>kos</t>
  </si>
  <si>
    <t>Nabava obešalnega materiala za</t>
  </si>
  <si>
    <t>REKAPITULACIJA</t>
  </si>
  <si>
    <t xml:space="preserve">Dobava obešalne opreme za izolatorsko verigo  tip: </t>
  </si>
  <si>
    <t>Skupaj</t>
  </si>
  <si>
    <t>SKUPAJ:</t>
  </si>
  <si>
    <t>SKUPAJ</t>
  </si>
  <si>
    <t>F</t>
  </si>
  <si>
    <t>G</t>
  </si>
  <si>
    <t>Izolatorske verige in obesni material</t>
  </si>
  <si>
    <t>Dobava steklenih kapastih izolatorjev tip U120BS, IEC120/16</t>
  </si>
  <si>
    <t>-DZ dvojna napenjalna po risbi 7E8101</t>
  </si>
  <si>
    <t>-DZ obrnjena dvojna napenjalna po risbi 7E8101.1</t>
  </si>
  <si>
    <t>- zastavica</t>
  </si>
  <si>
    <t>- vijak 125</t>
  </si>
  <si>
    <t>- vijak 145</t>
  </si>
  <si>
    <t>Nabava tokovnih sponk za povezovanje faznih vodnikov  po risbi 7E8303</t>
  </si>
  <si>
    <t>Obesni material zaščitne vrvi</t>
  </si>
  <si>
    <t>obešanje zaščitve vrvi tip:</t>
  </si>
  <si>
    <t>- nosilno obešanje (N) po risbi 7E8201</t>
  </si>
  <si>
    <t>- napenjalno obešanje (Z) po risbi 7E8202</t>
  </si>
  <si>
    <t>- napenjalno obešanje enostransko (ZE) po risbi 7E8203</t>
  </si>
  <si>
    <t>- napenjalno obešanje enostransko izolirano po risbi 7E8204</t>
  </si>
  <si>
    <t>Nabava jeklene plošče po risbi 7E8302</t>
  </si>
  <si>
    <t>Daljnovodne vrvi</t>
  </si>
  <si>
    <t>Dobava vrvi  243- Al1/39- ST1A, po zahtevanih bobenskih dolžinah, 7 lesenih bobnov</t>
  </si>
  <si>
    <t>Druga oprema</t>
  </si>
  <si>
    <t>Dobava opozorilnih tabel:</t>
  </si>
  <si>
    <t>Sestava in montaža  izolatorskih verig, komplet z izolatorji in zastavicami:</t>
  </si>
  <si>
    <t>Sestava in montaža  obešanj, komplet z izolatorji na SM15 in ploščo na SM2</t>
  </si>
  <si>
    <t>Montaža opozorilne krogle komplet s podložno spiralo</t>
  </si>
  <si>
    <t xml:space="preserve">Razvlačenje, napenjanje, uravnavanje povesov in končno vpetje vrvi: </t>
  </si>
  <si>
    <t xml:space="preserve">-vodnika </t>
  </si>
  <si>
    <t>- zaščitne vrvi</t>
  </si>
  <si>
    <t>Zaščita križanih objektov za izvedbo križanj v minimalni obliki:</t>
  </si>
  <si>
    <t>- SN kablovod , označitev poteka</t>
  </si>
  <si>
    <t>- lokalne ceste, fizično varovanje med demontažnimi im montažnimi deli na vodnikih</t>
  </si>
  <si>
    <t>- TK vodi, označitev poteka</t>
  </si>
  <si>
    <t>- vodovod, označitev poteka</t>
  </si>
  <si>
    <t>Montažna vrvi in pripadajoče opreme</t>
  </si>
  <si>
    <t>Zaščita infrastrukture in druga dela izvajalca</t>
  </si>
  <si>
    <t>Nabava opozorilnih krogle, oranžne barve, fi600 komplet s podložno spiralo po risbi 7E8401</t>
  </si>
  <si>
    <t>Dobava vrvi  97- Al3/56- ST1A po zahtevani bobenski dolžini, 1 leseni boben</t>
  </si>
  <si>
    <t>Organizacija gradbišča, postavitev začasne baze, zaščita gradbišča, postavitev zaščitne ograje na gradbišču po potrebi, postavitev sanitarij ter zaključna dela- pospravljanje gradbišča in skladišče baze</t>
  </si>
  <si>
    <t>-izdelava tokovnih lokov na stebrih (5x SM+SM15- konica SM15)</t>
  </si>
  <si>
    <t>Montaža nosilcev opozorilnih tablic in napisnih tablic</t>
  </si>
  <si>
    <t>Zavarovanje prevzetega montažnega materiala in del pri zavarovalnici</t>
  </si>
  <si>
    <t>kpl</t>
  </si>
  <si>
    <t>Izvedba meritev doseženih varnostnih višin in izdelava merilnega poročila za  10 merilnih točk</t>
  </si>
  <si>
    <t>Razstavljanje s strani investitorja izbaranih 12-tih kompletov demontiranih obstoječih izolatrskih verig, sortiranje elementov obesnega materiala, začasno skladiščenje in ponovna uporaba izbranih elementov, vse po ustmenih navodilih investitorja</t>
  </si>
  <si>
    <t>6</t>
  </si>
  <si>
    <t xml:space="preserve">Začasna demontaža daljnovodnih vrvi (3x faza + ZV) med obstoječim SM1 -SM2, zatem začasna demontaža (3x faza+ ZV) med obstoječim 20 kV portalom- SM1, ter po postavitvi novega SM2 ponovna montaža vrvi komplet s montažo izolatorskih verig  </t>
  </si>
  <si>
    <t>-izdelava tokovnih lokov prepleta faz na SM1A</t>
  </si>
  <si>
    <t>DALJNOVODNA OPREMA IN ELEKTROMONTAŽNA DELA</t>
  </si>
  <si>
    <t>PRIPRAVLJALNA DELA</t>
  </si>
  <si>
    <t>Ureditev gradbiščne baze in deponije z ograditvijo, varovanjem, gradbiščnim kontejnerjem, garderobami, sanitarnim vozlom in ostalo ureditvijo vezano na zagotavljanje varnosti in zdravja pri delu, pridobitev dovoljenj lastnikov in plačilo najema površin</t>
  </si>
  <si>
    <t>Dostopne poti za gradbeno mehanizacijo in montažno mehanizacijo (avtodvigala):</t>
  </si>
  <si>
    <t xml:space="preserve"> '- razširitev obstoječih gozdnih, poljskih poti, komplet z navozom tomponskega materiala in utrditvijo,  širine ca 3- 4m, potrebno širino oceni izvajalec glede na svojo mehanizacijo</t>
  </si>
  <si>
    <t>m'</t>
  </si>
  <si>
    <t xml:space="preserve"> '- izdelava novih poti v prečnih naklonih do 10°, komplet z navozom tomponskega materiala in utrditvijo,  širine ca 3- 4m, potrebno širino oceni izvajalec glede na svojo mehanizacijo</t>
  </si>
  <si>
    <t xml:space="preserve"> '- povrnitev dostopnih poti v izhodiščno stanje, komplet z humusiranjem in zatravitvijo</t>
  </si>
  <si>
    <t>Delovni platoji za mehanizacijo in izkope temeljnih jam, izvedbo novih temeljev, platoji za avtodvigala, oceni izvajalec glede na svojo tehnologijo in potrebe za postavitev novih stebrov</t>
  </si>
  <si>
    <t>Delovni platoji za mehanizacijo potrebno za demontažo obstoječih stebrov, avtodvigala ter za izvedbo rušenja obstoječih temeljev, oceni izvajalec glede na svojo tehnologijo</t>
  </si>
  <si>
    <t>Geodeska dela, zakoličba stebrov in temeljev, geodetska označitev roba gozdnega poseka, geodetski načrt izvedenega stanja objekta in vpis v uradne evidence, komplet s predajo dokumentacije v elektronski in tiskani obliki naročniku</t>
  </si>
  <si>
    <t>7</t>
  </si>
  <si>
    <t>Zaščita nižje ležečih prometnic (cest) , ki se nahajajo pod gradbenimi izkopi, pred padajočim izkopanim kamenjem, s postavitvijo ograd pod izkopano jamo izvedeno iz lesenih plohov višine min 0,8 m dolžine, dolžina 10m oziroma prilagojene širini izkopa, demontažo ograde po končanih gradbenih delih (princip Berlinske stene)</t>
  </si>
  <si>
    <t>8</t>
  </si>
  <si>
    <t>Dobava izvedba, odstranitev začasne varovalne portalne konstrukcije, izvedene s lesenimi drogovi višine 8m, portalne izvedbe dvojni H, nasajene v montažne/mobilne betonske podstavke, po potrebi dodatno varovalno sidranje, komplet s vijačnim in veznim priborom. V postavko je vključeno po potrebi priprava terena za postavitev montažnih betonskih blokov, ter po končanih delih vzpostavitev obstoječega stanja</t>
  </si>
  <si>
    <t>9</t>
  </si>
  <si>
    <t>10</t>
  </si>
  <si>
    <t>- 4 temelji do globine 80 cm</t>
  </si>
  <si>
    <t>- 4 temelji do globine 30 cm</t>
  </si>
  <si>
    <t>Rušenje betonske glave - točkovni temelj s predhodno kombiniranim ročno strojnim izkopom globine navedene spodaj. Nakladanje in odvoz ruševin betona in jeklene armature in sidrnega dela stebra (s predhodnim odrezom) pooblaščenemu predelovalcu odpadkov in pridobitvijo ustreznih evidenčnih listov. Po izvedbi rušenja se teren ustrezno sanira in vzpostavi v prvotno stanje ( zasip, planiranje terena, humusiranje, sejanje trave):</t>
  </si>
  <si>
    <t>Demontaža kovinskega stebra daljnovoda tip Z ali N po segmentih, višina stebra do 20 m, teža ca 1,6 t, večinoma plamenski razrez segmentov in iznos profilov na dostopno pot, nakladanje in odvoz pooblaščenemu predelovalcu odpadkov. Pri razrezu predvideti ustrezno varstvo pred nastankom požara.</t>
  </si>
  <si>
    <t>-tip DN,EN</t>
  </si>
  <si>
    <t xml:space="preserve"> -tip DZ,EZ</t>
  </si>
  <si>
    <t>Demontaža izolatorskih verig, uteži, komplet z ločevanjem kovinskih delov in steklenih/porcelanskih delov) izolatorskih verig na skladiščni deponiji</t>
  </si>
  <si>
    <t>- vrv Fe50 z navijanjem v svitke, dolžine ca 3,1 m, 1,2 t</t>
  </si>
  <si>
    <t>klp</t>
  </si>
  <si>
    <t>- vodnik Cu80 z navijanjem v svitke, dolžine ca 4650 m, 3,35 t</t>
  </si>
  <si>
    <t>- vodnik Al/Fe 150/25 z navijanjem na lesene rabljene bobne, dolžine ca 4620 m, 2,77 t</t>
  </si>
  <si>
    <t>Demontaža daljnovodnih vrvi:</t>
  </si>
  <si>
    <t>DEMONTAŽNA DELA</t>
  </si>
  <si>
    <t>EM</t>
  </si>
  <si>
    <t>Cena/EM</t>
  </si>
  <si>
    <t>I.</t>
  </si>
  <si>
    <t>Ozemljitve-v okviru elektromontažnih del</t>
  </si>
  <si>
    <t>Dobava veznega, pritrdilnega in zaščitnega materiala</t>
  </si>
  <si>
    <t>- vijačni material M12x45, 2x podložka navadna, podložka vzmetna, matica</t>
  </si>
  <si>
    <t>- dobava izdelane podložne ploščice dimenzij 95x25x4, 2xfi13.5 izdelane iz INOX pločevine ali vroče pocinkane pločevine</t>
  </si>
  <si>
    <t>- dobava samoskrčne bužirke, črna fi 30 mm</t>
  </si>
  <si>
    <t>- dobava križne sponke za ozemljtveni trak</t>
  </si>
  <si>
    <t>II.</t>
  </si>
  <si>
    <t>Ozemljitve- v okviru gradbenih del</t>
  </si>
  <si>
    <t>Izkop   jarka  z  odlaganjem materiala na stran, globina 0,8m, širina 50 cm, kategorija zemljine IV ali V, komplet s zasutjem in utrditvijo po plasteh debeline 30 cm, planiranjem preostalega materiala, humusiranjem in zatravitvijo ter končno ureditvijo okolice po zasutju jarka. Obračun se izvrši po dejanski količini.</t>
  </si>
  <si>
    <t>m3</t>
  </si>
  <si>
    <t>Dobava ozemljitvenega valjanca 25x4 mm,  komplet z izvedbo polaganja, navlačenje bužirke na mestu križanja</t>
  </si>
  <si>
    <t>Geodetski posnetek izvedenih krakov ozemljitev in  izdelava poročila o izvedenih ozemljitvah s slikovnim gradivom</t>
  </si>
  <si>
    <t>III.</t>
  </si>
  <si>
    <t>Nepredvideno 10% (obračun se izvede na podlagi predhodno potrjene ponudbe)</t>
  </si>
  <si>
    <t>JEKLENA KONSTRUKCIJA</t>
  </si>
  <si>
    <t>Izdelava jeklene konstrukcije</t>
  </si>
  <si>
    <t>Izdelava in dobava jeklene konstrukcije z vsem spojnim in pritrdilnim materialom</t>
  </si>
  <si>
    <t>kg</t>
  </si>
  <si>
    <t>Vroče cinkanje jeklene konstrukcije z vsem spojnim in pritrdilnim materialom</t>
  </si>
  <si>
    <t>Transport na relaciji  proizvodnja-gradbiščna deponija z zavarovanjem vroče cinkane konstrukcije z vsem spojnim in pritrdilnim materialom (razloženo na deponiji)- v masi upoštevan 2% dodatek za cink</t>
  </si>
  <si>
    <t>Montaža jeklene konstrukcije</t>
  </si>
  <si>
    <t>Barvanje stebra</t>
  </si>
  <si>
    <t>IV.</t>
  </si>
  <si>
    <t>Fiksni vzpenjalni sistem</t>
  </si>
  <si>
    <t>Dobava drsne sponke (2 kosa) ter izvedba šolanja uporabe fiksnega varovalnega sistema za vzdrževalno osebje naročnika.</t>
  </si>
  <si>
    <t>Kontrola izvedbe vzpenjalnega sistema komplet z izdelavo poročila. Kontrolo in poročilo izdela pooblaščena organizacija</t>
  </si>
  <si>
    <t xml:space="preserve">Skupaj </t>
  </si>
  <si>
    <t>11</t>
  </si>
  <si>
    <t>Skupaj brez DDV</t>
  </si>
  <si>
    <t>RAZČLENJENI TEMELJI - TIP 1, CENA NA 1SM</t>
  </si>
  <si>
    <t>Priprava gradbišča, transport opreme in garniture</t>
  </si>
  <si>
    <t>pavšal</t>
  </si>
  <si>
    <t>Zakoličba osi stebra daljnovoda ter 4 temeljev</t>
  </si>
  <si>
    <t>Dobava in vgradnja podložnega betona C8/10 v debelini 10cm</t>
  </si>
  <si>
    <t>Dobava in postavitev rebraste armature iz visokovrednega naravno trdega jekla S500 s premerom 14 mm in večjim, za srednje zahtevno ojačitev (glavna armatura)</t>
  </si>
  <si>
    <t>Dobava in postavitev rebraste armature iz visokovrednega naravno trdega jekla S500 s premerom 12mm in manjšim za srednje zahtevno ojačitev (stremena)</t>
  </si>
  <si>
    <t>Izdelava dvostranskega vezanega opaža za temelje; vogalniki obdelani s trikotnimi letvicami (vidni beton)</t>
  </si>
  <si>
    <t>m2</t>
  </si>
  <si>
    <t>Dobava in vgraditev cementnega betona C20/25 XC2, XF1, PV-I v prerez nad 0,50 m3/m2-m1</t>
  </si>
  <si>
    <t>Zasip temeljev z izkopanim materialom, s sprotnim komprimiranjem</t>
  </si>
  <si>
    <t>Odvoz odvečnega materiala na deponijo</t>
  </si>
  <si>
    <t>Končna ureditev: strojno in ročno planiranje s humusiranjem in zatravitvijo</t>
  </si>
  <si>
    <t>SKUPAJ RAZČLENJENI TEMELJI - TIP 1</t>
  </si>
  <si>
    <t>RAZČLENJENI TEMELJI - TIP 2, CENA NA 1SM</t>
  </si>
  <si>
    <t>SKUPAJ RAZČLENJENI TEMELJI - TIP 2</t>
  </si>
  <si>
    <t>VAROVANJE BREŽIN IZKOPA</t>
  </si>
  <si>
    <t>Premik opreme za torkretiranje in vrtanje IBO sider na lokacijo SM</t>
  </si>
  <si>
    <t>Varovanje brežin izkopa z brizganim betonom 10cm ter armaturno mrežo Q189</t>
  </si>
  <si>
    <t>Podpiranje brežin izkopa z IBO sidri 250kN dolžine 3m</t>
  </si>
  <si>
    <t>SKUPAJ VAROVANJE BREŽIN IZKOPA</t>
  </si>
  <si>
    <t>ZAMENJAVA SLABO NOSILNIH TEMELJNIH TAL POD POSAMEZNIM TEMELJEM</t>
  </si>
  <si>
    <t>Izkop materiala v temeljnih tleh v slabo nosilni zemljini II kategorije</t>
  </si>
  <si>
    <t>Dobava in vgradnja ločilnega geosinetika (filc 100gr/m2)</t>
  </si>
  <si>
    <t>Dobava in vgradnja kamnitega materiala frakcije 0/63mm, s sprotnim komprimiranjem</t>
  </si>
  <si>
    <t>SKUPAJ ZAMENJAVA SLABO NOSILNIH TEMELJNIH TAL</t>
  </si>
  <si>
    <t>IZVEDBA NADVIŠANJA POSAMEZNEGA RAZČLENJENEGA TEMELJA</t>
  </si>
  <si>
    <t>Izdelava dvostranskega vezanega opaža</t>
  </si>
  <si>
    <t>SKUPAJ IZVEDBA NADVIŠANJA POSAMEZNEGA RAZČLENJENEGA TEMELJA</t>
  </si>
  <si>
    <t>Razčlenjeni temelji - tip 1; cena na SM</t>
  </si>
  <si>
    <t>Razčlenjeni temelji - tip 2; cena na SM</t>
  </si>
  <si>
    <t>Varovanje brežin izkopa</t>
  </si>
  <si>
    <t>Zamenjava slabo nosilnih temeljnih tal pod temeljem</t>
  </si>
  <si>
    <t>Izvedba nadvišanja posameznega razčlenjenega temelja</t>
  </si>
  <si>
    <t>SKUPAJ TEMELJENJE BREZ DDV:</t>
  </si>
  <si>
    <t xml:space="preserve">KRAJINSKA ARHITEKTURA -  ZASADITVENA  DELA </t>
  </si>
  <si>
    <t>Na terenu je izvajalec gradbenih del dolžan sanirati površino in vzpostaviti prvotno stanje. Sanirajo se površine, kjer se je odvijal promet ali skladiščil gradbeni material. Površine, potlačene od delovnih strojev in težkih kamionov, se podrahljajo.</t>
  </si>
  <si>
    <t>Navožena zemlja ne sme vsebovati semen ali delov invazivnih rastlin!!!</t>
  </si>
  <si>
    <t>TRATA</t>
  </si>
  <si>
    <t>V skladu s SIST DIN 18 915 je potrebno pripraviti vegetacijski nosilni sloj in po potrebi tudi teren. Površino je potrebno fino zrahljati pred setvijo. Sejati je možno le na uležanih in stisnjenih površinah.</t>
  </si>
  <si>
    <t>Nabava in dobava ustrezne travne mešanice npr.: “Opatija” Semenarne Ljubljana ali enakovredno.</t>
  </si>
  <si>
    <t>Fino zrahljanje površine pred setvijo. Po potrebi odstranitev plevela in kamnov s premerom &gt;5 cm.</t>
  </si>
  <si>
    <t xml:space="preserve">GRMOVNICE </t>
  </si>
  <si>
    <t>V skladu s SIST DIN 18 915 je potrebno pripraviti vegetacijski nosilni sloj in po potrebi tudi teren. Listopadno drevnino je potrebno saditi v času mirovanja. Rastline v zabojnikih lahko sadimo vse leto. Sadilne jame je potrebno izkopati v 1,5-kratnemu premeru koreninske grude. Pred vstavitvijo sadike se doda založno gnojilo. Na vseh straneh grude je potrebno zapolniti z zemljo in potlačiti in močno namočiti z vodo.</t>
  </si>
  <si>
    <t>Nabava grmovnic po načrtu in dobava z nakladanjem v drevesnici  s transportom do mesta vsaditve. Grmovnice morajo ustrezati vrstni sestavi, velikosti in številu poganjkov, kot je določeno v načrtu. Sadike s koreninsko grudo. Min.št. poganjkov = 3. Višina sadike = 60-80cm.</t>
  </si>
  <si>
    <t>a.)</t>
  </si>
  <si>
    <t>b.)</t>
  </si>
  <si>
    <t>c.)</t>
  </si>
  <si>
    <t>Izkop in priprava jam, pognojitev in posaditev novih grmovnic, z zasipanjem jam, odvozom odvečnega materiala, s planiranjem po končanih delih in ostalimi pomožnimi deli. Razporeditev grmovnic po površinskem saditvenem  načrtu.</t>
  </si>
  <si>
    <t>DREVESA</t>
  </si>
  <si>
    <t>Nabava dreves po načrtu in dobava z nakladanjem v drevesnici  s transportom do mesta vsaditve. Drevesa morajo ustrezati vrstni sestavi, velikosti in številu poganjkov, kot je določeno v načrtu.</t>
  </si>
  <si>
    <t>Izkop in priprava jam, pognojitev in posaditev novih dreves, ki se fiksirajo vsaka sadika z 2 zgoraj povezanima lesenima impregniranima koloma, z zasipanjem jam, odvozom odvečnega materiala, s planiranjem po končanih delih z izdelavo zalivalnih jamic in ostalimi pomožnimi deli. Razporeditev dreves po površinskem saditvenem  načrtu.Postavka vključuje dvoletno vzdrževanje krošnje.</t>
  </si>
  <si>
    <t>SKUPAJ zasaditve brez DDV</t>
  </si>
  <si>
    <t>0</t>
  </si>
  <si>
    <t>SKUPNA REKAPITULACIJA</t>
  </si>
  <si>
    <t>SKUPAJ brez DDV</t>
  </si>
  <si>
    <t>GRADBENA DELA</t>
  </si>
  <si>
    <t>OZEMLJITVE</t>
  </si>
  <si>
    <t>SKUPAJ z DDV</t>
  </si>
  <si>
    <r>
      <t>Strojna ali ročna</t>
    </r>
    <r>
      <rPr>
        <sz val="9"/>
        <rFont val="Arial CE"/>
        <family val="2"/>
        <charset val="238"/>
      </rPr>
      <t xml:space="preserve"> setev semen za trato. Nizko podkopanje (ne globje kot 1 cm!) in potlačenje posejane površine. Po setvi se površine zalije, orosi z vodo v čim bolj drobnih kapljicah.</t>
    </r>
  </si>
  <si>
    <r>
      <rPr>
        <i/>
        <sz val="9"/>
        <color indexed="8"/>
        <rFont val="Arial CE"/>
        <charset val="238"/>
      </rPr>
      <t>Prunus spinosa</t>
    </r>
    <r>
      <rPr>
        <sz val="9"/>
        <color indexed="8"/>
        <rFont val="Arial CE"/>
        <family val="2"/>
        <charset val="238"/>
      </rPr>
      <t xml:space="preserve"> (črni trn)</t>
    </r>
  </si>
  <si>
    <r>
      <rPr>
        <i/>
        <sz val="9"/>
        <color indexed="8"/>
        <rFont val="Arial CE"/>
        <charset val="238"/>
      </rPr>
      <t>Corylus avellana</t>
    </r>
    <r>
      <rPr>
        <sz val="9"/>
        <color indexed="8"/>
        <rFont val="Arial CE"/>
        <family val="2"/>
        <charset val="238"/>
      </rPr>
      <t xml:space="preserve"> (leska)</t>
    </r>
  </si>
  <si>
    <r>
      <rPr>
        <i/>
        <sz val="9"/>
        <color indexed="8"/>
        <rFont val="Arial CE"/>
        <charset val="238"/>
      </rPr>
      <t>Ligustrum vulgare</t>
    </r>
    <r>
      <rPr>
        <sz val="9"/>
        <color indexed="8"/>
        <rFont val="Arial CE"/>
        <family val="2"/>
        <charset val="238"/>
      </rPr>
      <t xml:space="preserve"> (navadna kalina)</t>
    </r>
  </si>
  <si>
    <r>
      <rPr>
        <i/>
        <sz val="9"/>
        <color indexed="8"/>
        <rFont val="Arial CE"/>
        <charset val="238"/>
      </rPr>
      <t>Ostrya carpinifolia</t>
    </r>
    <r>
      <rPr>
        <sz val="9"/>
        <color indexed="8"/>
        <rFont val="Arial CE"/>
        <family val="2"/>
        <charset val="238"/>
      </rPr>
      <t xml:space="preserve"> (črni gaber), koreninska gruda, min. obseg 18/20; min. višina 200-250cm, št.poganjkov min. 5.</t>
    </r>
  </si>
  <si>
    <r>
      <rPr>
        <i/>
        <sz val="9"/>
        <color indexed="8"/>
        <rFont val="Arial CE"/>
        <charset val="238"/>
      </rPr>
      <t>Crataegus monogyna</t>
    </r>
    <r>
      <rPr>
        <sz val="9"/>
        <color indexed="8"/>
        <rFont val="Arial CE"/>
        <family val="2"/>
        <charset val="238"/>
      </rPr>
      <t xml:space="preserve">  (Crataegus monogyna), koreninska gruda, večdebelna sadika; min. višina 100-150cm, št.poganjkov min.5.  </t>
    </r>
  </si>
  <si>
    <t>V skladu s SIST DIN 18 915 je potrebno pripraviti vegetacijski nosilni sloj in po potrebi tudi teren. Listopadno drevnino je potrebno saditi v času mirovanja. Rastline v zabojnikih lahko sadimo vse leto. Sadilne jame je potrebno izkopati v 1,5-kratnemu premeru koreninske grude. Pred vstavitvijo sadike se doda založno gnojilo. Po vstavitvi sadik je potrebno odpreti vozle zaščitne tkanine za grude in odstraniti žico z zgornjega dela grude. Na vseh straneh grude je potrebno zapolniti z zemljo in potlačiti in močno namočiti z vodo. Vsaki sadiki drevja se doda zaščitno oporo – 2 oporna količka, ki morata biti zgoraj povezana med seboj v togo celoto. Teren se po saditvi fino splanira. Izvesti je potrebno zalivalne jamice, ki morajo biti izdelane tako, da voda teče k rastlini.</t>
  </si>
  <si>
    <t>Nepredvideno 10% (obračun se izvede na podlagi predhodno potrjene ponudb(e))</t>
  </si>
  <si>
    <r>
      <t>Dobava zemljine s nizko specifično upornostjo (</t>
    </r>
    <r>
      <rPr>
        <sz val="9"/>
        <color theme="1"/>
        <rFont val="Symbol"/>
        <family val="1"/>
        <charset val="2"/>
      </rPr>
      <t>r</t>
    </r>
    <r>
      <rPr>
        <sz val="9"/>
        <color theme="1"/>
        <rFont val="Arial"/>
        <family val="2"/>
        <charset val="238"/>
      </rPr>
      <t>&lt;100</t>
    </r>
    <r>
      <rPr>
        <sz val="9"/>
        <color theme="1"/>
        <rFont val="Symbol"/>
        <family val="1"/>
        <charset val="2"/>
      </rPr>
      <t>W</t>
    </r>
    <r>
      <rPr>
        <sz val="9"/>
        <color theme="1"/>
        <rFont val="Arial"/>
        <family val="2"/>
        <charset val="238"/>
      </rPr>
      <t>m humus, glina, ilovica) po predhodni odobritvi vzorca odobrenega s strani naročnika, komplet s prevozom na mesto vgradnje, vgradnja, utrjevanje v slojih po 20 cm.</t>
    </r>
  </si>
  <si>
    <t>I</t>
  </si>
  <si>
    <t>II</t>
  </si>
  <si>
    <t>III</t>
  </si>
  <si>
    <t>IV</t>
  </si>
  <si>
    <t>V</t>
  </si>
  <si>
    <t>VI</t>
  </si>
  <si>
    <t>-EZ enojna napenjalna po risbi 7E8102</t>
  </si>
  <si>
    <t>Medsebojna zamenjava med obesišči dveh faz na portalu RTP Postojana (2 faza)</t>
  </si>
  <si>
    <t>Skupaj  brez DDV</t>
  </si>
  <si>
    <t>Nepredvideno 5% (obračun se izvede na podlagi predhodno potrjene ponudb(e))</t>
  </si>
  <si>
    <t>Opomba: Vse ponudbene cene v celotnem ponudbenem  predračunu morajo biti podane v EUR-ih!</t>
  </si>
  <si>
    <t>12</t>
  </si>
  <si>
    <t>Pridobitev dovoljenja za zaporo ceste, komplet z izdelavo Elaborata začasne ureditve ceste in  operativnim sodelovanjem in koordinacijo med izvajanjem del s predstavnikom upravljavca ceste</t>
  </si>
  <si>
    <t>Izdelava dopolnitve varnostnega načrta vezanega na križanje železniške proge v sodelovanju z upravljavcem železniške proge, pridobitev dovoljenja za dela na železniškem območju, ter operativno seodelovanje in koordinacija s upravljavcem in varnostnim čuvajem SŽ med izvajanjem del</t>
  </si>
  <si>
    <t>13</t>
  </si>
  <si>
    <t>Priprava tehnične dokumentacije, atestne dokumentacije,organizacija in izvedba prevzemov opreme, operativni sestanki, priprava izjave o zanesljivosti objekta z vsemi zahtevanimi prilogami (izponjene tabele 1-7 s prilogami ) v dveh izvodih, sodelovanje na tehničnem pregledu in vse koordinacije  potrebne za izvedbo projekta in sodelovanje na koordinacijskih sestankih z naročnikom predvidoma 1x tedensko</t>
  </si>
  <si>
    <t xml:space="preserve"> Koordinacija izklopov in zapor prometa pri križanjih s infrastrukturo s pooblaščenimi osebami upravljavcev infrastrukture</t>
  </si>
  <si>
    <t>- začasna odstranitev kamnite zložbe (škarpe) v dolžini ca 4 m, višina ca 1 m, z zlaganjem kamnov na stran, ter po končanih delih ponovna postavitev kamnite zložbe</t>
  </si>
  <si>
    <t>Zaščita gradbenih jam na vsakem stojnem mestu s PVC ograjo s količki in gradbiščnimi tablami, ter morebitnimi posebnimi ukrepi za zagotavljanje zahtev uredbe za zagotavljanje varnosti in zdravja pri delu</t>
  </si>
  <si>
    <t>Izdelava in dobava vroče cinkanih jeklenih nosilnih plošč za opozorilne tablice 330x300x3 mm</t>
  </si>
  <si>
    <t>Transport jeklene konstrukcije do stojnega mesta, sestavljanje in montaža vroče cinkane jeklene konstrukcije, meritev vertikalnosti stebra in izdelava poročila (10 stebrov, privzeti 85% od 76,5 t)</t>
  </si>
  <si>
    <t>Transport jeklene konstrukcije do stojnega mesta, sestavljanje in montaža vroče cinkane jeklene konstrukcije (10 stebrov, privzeti 15% od 76,5 t). Niveliranje in centriranje nožnega dela stebra vključno s fiksiranjem z obbetoniranjem C25/30. Dobava in vgradnja betona za fiksiranje se upošteva  v ceni.</t>
  </si>
  <si>
    <t>Dobava temeljne in pokrivne barve zahtevanih odtenkov,  barvanje glave stebra jeklene konstrukcije SM4 po montaži v rdeče- belem vzorcu. Barvanje po postopku -odstranitev vseh nečistoč in razmastitev;1x nanos temeljnega uretanskega premaza s čopiči;1x nanos pokrivnega alifatskega uretanskega premaza s čopiči (2050 kg konstrukcije)</t>
  </si>
  <si>
    <t>Dobava in montaža fiksnega vzpenjalnega sistema, jeklena izvedba, vroče pocinkano. Sistem mora biti pritrjen na jekleno konstrukcijo brez vrtanja. Obligatorno je uporabiti sitem, ki ga uporablja ELES na primorskem področju - proizvajalec Soll- (Fall protection system). Sistem mora biti sestavljen iz lestve, vodila, vrat za preprečevanje dostopa, blokade izstopa drsne sponke, veznega materiala in morebitne dodatne jeklene podkonstrukcije (vse navedene elemente  je potrebno vključiti v ceno na tekoči meter) (10 stebrov, dolžina 310 m)</t>
  </si>
  <si>
    <t>-DN dvojna nosilna po risbi 7E8103</t>
  </si>
  <si>
    <t>-EN enojna nosilna po risbi 7E8104</t>
  </si>
  <si>
    <t>-EN pomožna enojna nosilna po risbi 7E8105</t>
  </si>
  <si>
    <t>Dobava zastavice  komplet s pripadajočim vijakom po risbi 7E8301:</t>
  </si>
  <si>
    <t>- napisnega dela opozorilne tablice po zahtevah investitorja, komplet z vijačnim materialom</t>
  </si>
  <si>
    <t>Montaža samoskrčne bužirke na valjanec, prilagoditev valjanca na izveden temelj stebra, rezanje, vrtanje valjanca, končno privijačenje traku na nogo stebra</t>
  </si>
  <si>
    <t>Izkop gradbene jame za 4 razčlenjene temelje v zemljini III in IV kategorije</t>
  </si>
  <si>
    <t>Izkop gradbene jame za 4 razčlenjene temelje v zemljini V in VI kategorije</t>
  </si>
  <si>
    <t>DDV (22%)</t>
  </si>
  <si>
    <t>Izvedba sečnje,  odvozom hlodovine in vršacev, biomase (sekanci) ter  čiščenje podrastja s predelavo v biomaso z obstoječe trase daljnovoda, organizacija sečnje, sodelovanjem pri odkazilu s predstavnikom ZGS in lastniki zemljišč, komplet z upoštevanjem nakupa lesne mase</t>
  </si>
  <si>
    <t>Opomba 1: Za vse postavke velja, da se demontiran material s strani izvajalca z gradbišča odpelje na začasno skladiščno deponijo. Po pregledu demontiranega materiala s strani naročnika ga izvajalec odpelje k pooblaščenemu predelovalcu odpadkov ter pridobi evidenčne liste, ki se jih ustrezno vključi v poročilo o nastalih gradbenih odpadkih in ravnanju z njimi. Strošek izdelave poročila o nastalih gradbenih odpadkih in ravnanju z njimi ter predelava odpadkov mora izvajalec vključiti  v predračun. Demontirani material z vrednostjo je v lasti naročnika.</t>
  </si>
  <si>
    <r>
      <t>Prevezava odcepa DV med SM 15 in ENP Pivka na SM 15 proti RTP Postojna vključno z materialom (izdelava kabelske povezave s kablom NA2XS(F)2Y 1x150 mm</t>
    </r>
    <r>
      <rPr>
        <vertAlign val="superscript"/>
        <sz val="9"/>
        <rFont val="Arial"/>
        <family val="2"/>
        <charset val="238"/>
      </rPr>
      <t>2</t>
    </r>
    <r>
      <rPr>
        <sz val="9"/>
        <rFont val="Arial"/>
        <family val="2"/>
        <charset val="238"/>
      </rPr>
      <t xml:space="preserve"> ( dolžina cca 100m), kabelskimi zaključki in pritrditvami  med vodniki DV in konzolo na SM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</si>
</sst>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0"/>
      <name val="Arial"/>
    </font>
    <font>
      <sz val="10"/>
      <name val="Arial"/>
      <family val="2"/>
      <charset val="238"/>
    </font>
    <font>
      <sz val="9"/>
      <name val="Arial"/>
      <family val="2"/>
      <charset val="238"/>
    </font>
    <font>
      <b/>
      <sz val="9"/>
      <color rgb="FFFF0000"/>
      <name val="Arial"/>
      <family val="2"/>
      <charset val="238"/>
    </font>
    <font>
      <b/>
      <sz val="9"/>
      <name val="Arial"/>
      <family val="2"/>
      <charset val="238"/>
    </font>
    <font>
      <b/>
      <i/>
      <sz val="9"/>
      <name val="Arial"/>
      <family val="2"/>
      <charset val="238"/>
    </font>
    <font>
      <sz val="11"/>
      <color indexed="8"/>
      <name val="Calibri"/>
      <family val="2"/>
      <charset val="238"/>
    </font>
    <font>
      <sz val="9"/>
      <color indexed="8"/>
      <name val="Arial"/>
      <family val="2"/>
      <charset val="238"/>
    </font>
    <font>
      <b/>
      <sz val="9"/>
      <color indexed="8"/>
      <name val="Arial"/>
      <family val="2"/>
      <charset val="238"/>
    </font>
    <font>
      <sz val="9"/>
      <color indexed="8"/>
      <name val="Arial CE"/>
      <family val="2"/>
      <charset val="238"/>
    </font>
    <font>
      <b/>
      <sz val="10"/>
      <color rgb="FFFF0000"/>
      <name val="Arial"/>
      <family val="2"/>
      <charset val="238"/>
    </font>
    <font>
      <sz val="9"/>
      <name val="Times New Roman"/>
      <family val="1"/>
      <charset val="238"/>
    </font>
    <font>
      <b/>
      <sz val="9"/>
      <color indexed="8"/>
      <name val="Arial CE"/>
      <family val="2"/>
      <charset val="238"/>
    </font>
    <font>
      <sz val="9"/>
      <name val="Arial CE"/>
      <charset val="238"/>
    </font>
    <font>
      <sz val="9"/>
      <name val="Arial CE"/>
      <family val="2"/>
      <charset val="238"/>
    </font>
    <font>
      <sz val="9"/>
      <color indexed="10"/>
      <name val="Arial CE"/>
      <family val="2"/>
      <charset val="238"/>
    </font>
    <font>
      <sz val="9"/>
      <color indexed="8"/>
      <name val="Arial CE"/>
      <charset val="238"/>
    </font>
    <font>
      <i/>
      <sz val="9"/>
      <color indexed="8"/>
      <name val="Arial CE"/>
      <charset val="238"/>
    </font>
    <font>
      <b/>
      <sz val="9"/>
      <color indexed="8"/>
      <name val="Arial CE"/>
      <charset val="238"/>
    </font>
    <font>
      <sz val="9"/>
      <color theme="1"/>
      <name val="Arial"/>
      <family val="2"/>
      <charset val="238"/>
    </font>
    <font>
      <sz val="9"/>
      <color theme="1"/>
      <name val="Symbol"/>
      <family val="1"/>
      <charset val="2"/>
    </font>
    <font>
      <i/>
      <sz val="9"/>
      <name val="Arial"/>
      <family val="2"/>
      <charset val="238"/>
    </font>
    <font>
      <vertAlign val="superscript"/>
      <sz val="9"/>
      <name val="Arial"/>
      <family val="2"/>
      <charset val="23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6" fillId="0" borderId="0"/>
  </cellStyleXfs>
  <cellXfs count="345">
    <xf numFmtId="0" fontId="0" fillId="0" borderId="0" xfId="0"/>
    <xf numFmtId="49" fontId="2" fillId="0" borderId="1" xfId="1" applyNumberFormat="1" applyFont="1" applyFill="1" applyBorder="1" applyAlignment="1" applyProtection="1">
      <alignment horizontal="left" vertical="top"/>
    </xf>
    <xf numFmtId="0" fontId="2" fillId="0" borderId="1" xfId="1" applyFont="1" applyFill="1" applyBorder="1" applyAlignment="1" applyProtection="1">
      <alignment horizontal="left" vertical="top" wrapText="1"/>
    </xf>
    <xf numFmtId="0" fontId="2" fillId="0" borderId="1" xfId="1" applyFont="1" applyFill="1" applyBorder="1" applyAlignment="1" applyProtection="1">
      <alignment horizontal="center" vertical="top"/>
    </xf>
    <xf numFmtId="3" fontId="2" fillId="0" borderId="1" xfId="1" applyNumberFormat="1" applyFont="1" applyFill="1" applyBorder="1" applyAlignment="1" applyProtection="1">
      <alignment horizontal="center" vertical="top"/>
    </xf>
    <xf numFmtId="4" fontId="2" fillId="0" borderId="1" xfId="1" applyNumberFormat="1" applyFont="1" applyFill="1" applyBorder="1" applyAlignment="1" applyProtection="1">
      <alignment horizontal="center" vertical="top"/>
    </xf>
    <xf numFmtId="49" fontId="2" fillId="0" borderId="0" xfId="1" applyNumberFormat="1" applyFont="1" applyFill="1" applyBorder="1" applyAlignment="1" applyProtection="1">
      <alignment horizontal="left" vertical="top"/>
    </xf>
    <xf numFmtId="0" fontId="2" fillId="0" borderId="0" xfId="1" applyFont="1" applyFill="1" applyBorder="1" applyAlignment="1" applyProtection="1">
      <alignment horizontal="left" vertical="top" wrapText="1"/>
    </xf>
    <xf numFmtId="0" fontId="2" fillId="0" borderId="0" xfId="1" applyFont="1" applyFill="1" applyBorder="1" applyAlignment="1" applyProtection="1">
      <alignment horizontal="center" vertical="top"/>
    </xf>
    <xf numFmtId="3" fontId="2" fillId="0" borderId="0" xfId="1" applyNumberFormat="1" applyFont="1" applyFill="1" applyBorder="1" applyAlignment="1" applyProtection="1">
      <alignment horizontal="center" vertical="top"/>
    </xf>
    <xf numFmtId="3" fontId="2" fillId="0" borderId="0" xfId="1" applyNumberFormat="1" applyFont="1" applyFill="1" applyBorder="1" applyAlignment="1" applyProtection="1">
      <alignment horizontal="center" vertical="top"/>
      <protection locked="0"/>
    </xf>
    <xf numFmtId="4" fontId="2" fillId="0" borderId="0" xfId="1" applyNumberFormat="1" applyFont="1" applyFill="1" applyBorder="1" applyAlignment="1" applyProtection="1">
      <alignment horizontal="center" vertical="top"/>
    </xf>
    <xf numFmtId="49" fontId="3" fillId="0" borderId="0" xfId="1" applyNumberFormat="1" applyFont="1" applyFill="1" applyBorder="1" applyAlignment="1" applyProtection="1">
      <alignment horizontal="left" vertical="top"/>
    </xf>
    <xf numFmtId="0" fontId="3" fillId="2" borderId="0" xfId="1" applyFont="1" applyFill="1" applyBorder="1" applyAlignment="1" applyProtection="1">
      <alignment horizontal="left" vertical="top" wrapText="1"/>
    </xf>
    <xf numFmtId="0" fontId="3" fillId="0" borderId="0" xfId="1" applyFont="1" applyFill="1" applyBorder="1" applyAlignment="1" applyProtection="1">
      <alignment horizontal="center" vertical="top"/>
    </xf>
    <xf numFmtId="3" fontId="3" fillId="0" borderId="0" xfId="1" applyNumberFormat="1" applyFont="1" applyFill="1" applyBorder="1" applyAlignment="1" applyProtection="1">
      <alignment horizontal="center" vertical="top"/>
    </xf>
    <xf numFmtId="4" fontId="3" fillId="0" borderId="0" xfId="1" applyNumberFormat="1" applyFont="1" applyFill="1" applyBorder="1" applyAlignment="1" applyProtection="1">
      <alignment horizontal="center" vertical="top"/>
    </xf>
    <xf numFmtId="49" fontId="2" fillId="0" borderId="2" xfId="1" applyNumberFormat="1" applyFont="1" applyFill="1" applyBorder="1" applyAlignment="1" applyProtection="1">
      <alignment horizontal="left" vertical="top"/>
    </xf>
    <xf numFmtId="0" fontId="2" fillId="0" borderId="2" xfId="1" applyFont="1" applyFill="1" applyBorder="1" applyAlignment="1" applyProtection="1">
      <alignment horizontal="left" vertical="top" wrapText="1"/>
    </xf>
    <xf numFmtId="0" fontId="2" fillId="0" borderId="2" xfId="1" applyFont="1" applyFill="1" applyBorder="1" applyAlignment="1" applyProtection="1">
      <alignment horizontal="center" vertical="top"/>
    </xf>
    <xf numFmtId="3" fontId="2" fillId="0" borderId="2" xfId="1" applyNumberFormat="1" applyFont="1" applyFill="1" applyBorder="1" applyAlignment="1" applyProtection="1">
      <alignment horizontal="center" vertical="top"/>
    </xf>
    <xf numFmtId="3" fontId="2" fillId="0" borderId="2" xfId="1" applyNumberFormat="1" applyFont="1" applyFill="1" applyBorder="1" applyAlignment="1" applyProtection="1">
      <alignment horizontal="center" vertical="top"/>
      <protection locked="0"/>
    </xf>
    <xf numFmtId="4" fontId="2" fillId="0" borderId="2" xfId="1" applyNumberFormat="1" applyFont="1" applyFill="1" applyBorder="1" applyAlignment="1" applyProtection="1">
      <alignment horizontal="center" vertical="top"/>
    </xf>
    <xf numFmtId="0" fontId="2" fillId="0" borderId="0" xfId="1" quotePrefix="1" applyFont="1" applyFill="1" applyBorder="1" applyAlignment="1" applyProtection="1">
      <alignment horizontal="left" vertical="top" wrapText="1"/>
    </xf>
    <xf numFmtId="49" fontId="4" fillId="0" borderId="0" xfId="1" applyNumberFormat="1" applyFont="1" applyFill="1" applyBorder="1" applyAlignment="1" applyProtection="1">
      <alignment horizontal="left" vertical="top"/>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center" vertical="top"/>
    </xf>
    <xf numFmtId="3" fontId="4" fillId="0" borderId="0" xfId="1" applyNumberFormat="1" applyFont="1" applyFill="1" applyBorder="1" applyAlignment="1" applyProtection="1">
      <alignment horizontal="center" vertical="top"/>
    </xf>
    <xf numFmtId="4" fontId="4" fillId="0" borderId="0" xfId="1" applyNumberFormat="1" applyFont="1" applyFill="1" applyBorder="1" applyAlignment="1" applyProtection="1">
      <alignment horizontal="center" vertical="top"/>
    </xf>
    <xf numFmtId="4" fontId="2" fillId="0" borderId="0" xfId="1" applyNumberFormat="1" applyFont="1" applyAlignment="1" applyProtection="1">
      <alignment horizontal="right" vertical="top"/>
    </xf>
    <xf numFmtId="0" fontId="4" fillId="0" borderId="0" xfId="1" applyFont="1" applyFill="1" applyBorder="1" applyAlignment="1" applyProtection="1">
      <alignment horizontal="left" wrapText="1"/>
    </xf>
    <xf numFmtId="0" fontId="2" fillId="0" borderId="0" xfId="1" applyFont="1" applyFill="1" applyBorder="1" applyAlignment="1" applyProtection="1">
      <alignment horizontal="center"/>
    </xf>
    <xf numFmtId="3" fontId="2" fillId="0" borderId="0" xfId="1" applyNumberFormat="1" applyFont="1" applyFill="1" applyBorder="1" applyProtection="1"/>
    <xf numFmtId="4" fontId="2" fillId="0" borderId="0" xfId="1" applyNumberFormat="1" applyFont="1" applyFill="1" applyBorder="1" applyAlignment="1" applyProtection="1">
      <alignment horizontal="right"/>
    </xf>
    <xf numFmtId="0" fontId="4" fillId="0" borderId="0" xfId="1" applyFont="1" applyFill="1" applyBorder="1" applyProtection="1"/>
    <xf numFmtId="3" fontId="4" fillId="0" borderId="0" xfId="1" applyNumberFormat="1" applyFont="1" applyFill="1" applyBorder="1" applyProtection="1"/>
    <xf numFmtId="4" fontId="4" fillId="0" borderId="0" xfId="1" applyNumberFormat="1" applyFont="1" applyFill="1" applyBorder="1" applyAlignment="1" applyProtection="1">
      <alignment horizontal="right"/>
    </xf>
    <xf numFmtId="0" fontId="5" fillId="0" borderId="0" xfId="1" applyFont="1" applyFill="1" applyBorder="1" applyAlignment="1" applyProtection="1">
      <alignment horizontal="left" wrapText="1"/>
    </xf>
    <xf numFmtId="0" fontId="2" fillId="0" borderId="0" xfId="1" applyFont="1" applyFill="1" applyBorder="1" applyProtection="1"/>
    <xf numFmtId="0" fontId="2" fillId="0" borderId="0" xfId="1" applyFont="1" applyProtection="1"/>
    <xf numFmtId="49" fontId="4" fillId="0" borderId="0" xfId="1" applyNumberFormat="1" applyFont="1" applyAlignment="1" applyProtection="1">
      <alignment horizontal="left" vertical="top"/>
    </xf>
    <xf numFmtId="0" fontId="2" fillId="0" borderId="0" xfId="1" applyFont="1" applyFill="1" applyAlignment="1" applyProtection="1">
      <alignment horizontal="left" wrapText="1"/>
    </xf>
    <xf numFmtId="3" fontId="2" fillId="0" borderId="0" xfId="1" applyNumberFormat="1" applyFont="1" applyAlignment="1" applyProtection="1">
      <alignment horizontal="center"/>
    </xf>
    <xf numFmtId="4" fontId="2" fillId="0" borderId="0" xfId="1" applyNumberFormat="1" applyFont="1" applyAlignment="1" applyProtection="1">
      <alignment horizontal="right"/>
    </xf>
    <xf numFmtId="3" fontId="2" fillId="0" borderId="0" xfId="1" applyNumberFormat="1" applyFont="1" applyFill="1" applyBorder="1" applyAlignment="1" applyProtection="1">
      <alignment horizontal="center"/>
    </xf>
    <xf numFmtId="0" fontId="2" fillId="0" borderId="0" xfId="1" applyFont="1" applyFill="1" applyBorder="1" applyAlignment="1" applyProtection="1">
      <alignment horizontal="left" wrapText="1"/>
    </xf>
    <xf numFmtId="0" fontId="3" fillId="0" borderId="0" xfId="1" applyFont="1" applyFill="1" applyBorder="1" applyAlignment="1" applyProtection="1">
      <alignment horizontal="left" vertical="top" wrapText="1"/>
    </xf>
    <xf numFmtId="49" fontId="2" fillId="0" borderId="1" xfId="1" applyNumberFormat="1" applyFont="1" applyFill="1" applyBorder="1" applyAlignment="1" applyProtection="1">
      <alignment horizontal="center" vertical="top"/>
    </xf>
    <xf numFmtId="0" fontId="2" fillId="0" borderId="1" xfId="1" applyFont="1" applyFill="1" applyBorder="1" applyAlignment="1" applyProtection="1">
      <alignment horizontal="center" vertical="top" wrapText="1"/>
    </xf>
    <xf numFmtId="49" fontId="3" fillId="2" borderId="1" xfId="1" applyNumberFormat="1" applyFont="1" applyFill="1" applyBorder="1" applyAlignment="1" applyProtection="1">
      <alignment horizontal="center" vertical="top"/>
    </xf>
    <xf numFmtId="0" fontId="3" fillId="2" borderId="1" xfId="1" applyFont="1" applyFill="1" applyBorder="1" applyAlignment="1" applyProtection="1">
      <alignment horizontal="left" vertical="top" wrapText="1"/>
    </xf>
    <xf numFmtId="49" fontId="2" fillId="0" borderId="0" xfId="1" applyNumberFormat="1" applyFont="1" applyFill="1" applyBorder="1" applyAlignment="1" applyProtection="1">
      <alignment horizontal="center" vertical="top"/>
    </xf>
    <xf numFmtId="0" fontId="7" fillId="0" borderId="0" xfId="1" applyFont="1" applyFill="1" applyBorder="1" applyAlignment="1" applyProtection="1">
      <alignment vertical="top" wrapText="1"/>
    </xf>
    <xf numFmtId="49" fontId="4" fillId="0" borderId="0" xfId="1" applyNumberFormat="1" applyFont="1" applyAlignment="1" applyProtection="1">
      <alignment horizontal="right" vertical="top"/>
    </xf>
    <xf numFmtId="0" fontId="2" fillId="0" borderId="0" xfId="1" applyFont="1" applyFill="1" applyAlignment="1" applyProtection="1">
      <alignment wrapText="1"/>
    </xf>
    <xf numFmtId="3" fontId="2" fillId="0" borderId="0" xfId="1" applyNumberFormat="1" applyFont="1" applyProtection="1"/>
    <xf numFmtId="4" fontId="4" fillId="0" borderId="0" xfId="1" applyNumberFormat="1" applyFont="1" applyAlignment="1" applyProtection="1">
      <alignment horizontal="right"/>
    </xf>
    <xf numFmtId="4" fontId="2" fillId="0" borderId="0" xfId="1" applyNumberFormat="1" applyFont="1" applyBorder="1" applyAlignment="1" applyProtection="1">
      <alignment horizontal="right" vertical="top"/>
    </xf>
    <xf numFmtId="4" fontId="2" fillId="0" borderId="0" xfId="1" applyNumberFormat="1" applyFont="1" applyBorder="1" applyAlignment="1" applyProtection="1">
      <alignment horizontal="right"/>
    </xf>
    <xf numFmtId="4" fontId="4" fillId="0" borderId="2" xfId="1" applyNumberFormat="1" applyFont="1" applyFill="1" applyBorder="1" applyAlignment="1" applyProtection="1">
      <alignment horizontal="center" vertical="top"/>
    </xf>
    <xf numFmtId="4" fontId="2" fillId="0" borderId="0" xfId="1" applyNumberFormat="1" applyFont="1" applyFill="1" applyBorder="1" applyAlignment="1" applyProtection="1">
      <alignment horizontal="center"/>
    </xf>
    <xf numFmtId="0" fontId="4" fillId="0" borderId="0" xfId="1" applyNumberFormat="1" applyFont="1" applyAlignment="1" applyProtection="1">
      <alignment horizontal="left" vertical="top"/>
    </xf>
    <xf numFmtId="0" fontId="2" fillId="0" borderId="0" xfId="1" applyNumberFormat="1" applyFont="1" applyFill="1" applyAlignment="1" applyProtection="1">
      <alignment horizontal="left" wrapText="1"/>
    </xf>
    <xf numFmtId="0" fontId="2" fillId="0" borderId="0" xfId="1" applyNumberFormat="1" applyFont="1" applyProtection="1"/>
    <xf numFmtId="0" fontId="2" fillId="0" borderId="0" xfId="1" applyNumberFormat="1" applyFont="1" applyAlignment="1" applyProtection="1">
      <alignment horizontal="center"/>
    </xf>
    <xf numFmtId="0" fontId="2" fillId="0" borderId="0" xfId="1" applyNumberFormat="1" applyFont="1" applyAlignment="1" applyProtection="1">
      <alignment horizontal="right"/>
    </xf>
    <xf numFmtId="0" fontId="2" fillId="0" borderId="5" xfId="1" applyFont="1" applyFill="1" applyBorder="1" applyAlignment="1" applyProtection="1">
      <alignment horizontal="left" wrapText="1"/>
    </xf>
    <xf numFmtId="0" fontId="2" fillId="0" borderId="5" xfId="1" applyNumberFormat="1" applyFont="1" applyBorder="1" applyProtection="1"/>
    <xf numFmtId="0" fontId="2" fillId="0" borderId="5" xfId="1" applyNumberFormat="1" applyFont="1" applyBorder="1" applyAlignment="1" applyProtection="1">
      <alignment horizontal="center"/>
    </xf>
    <xf numFmtId="4" fontId="2" fillId="0" borderId="5" xfId="1" applyNumberFormat="1" applyFont="1" applyBorder="1" applyAlignment="1" applyProtection="1">
      <alignment horizontal="right"/>
    </xf>
    <xf numFmtId="0" fontId="2" fillId="0" borderId="2" xfId="1" applyFont="1" applyBorder="1" applyProtection="1"/>
    <xf numFmtId="0" fontId="2" fillId="0" borderId="6" xfId="1" applyFont="1" applyFill="1" applyBorder="1" applyAlignment="1" applyProtection="1">
      <alignment horizontal="left" wrapText="1"/>
    </xf>
    <xf numFmtId="0" fontId="2" fillId="0" borderId="6" xfId="1" applyFont="1" applyBorder="1" applyProtection="1"/>
    <xf numFmtId="3" fontId="2" fillId="0" borderId="6" xfId="1" applyNumberFormat="1" applyFont="1" applyBorder="1" applyAlignment="1" applyProtection="1">
      <alignment horizontal="center"/>
    </xf>
    <xf numFmtId="4" fontId="2" fillId="0" borderId="6" xfId="1" applyNumberFormat="1" applyFont="1" applyBorder="1" applyAlignment="1" applyProtection="1">
      <alignment horizontal="right"/>
    </xf>
    <xf numFmtId="0" fontId="2" fillId="0" borderId="6" xfId="1" applyNumberFormat="1" applyFont="1" applyBorder="1" applyProtection="1"/>
    <xf numFmtId="0" fontId="2" fillId="0" borderId="6" xfId="1" applyNumberFormat="1" applyFont="1" applyBorder="1" applyAlignment="1" applyProtection="1">
      <alignment horizontal="center"/>
    </xf>
    <xf numFmtId="0" fontId="4" fillId="0" borderId="3" xfId="1" applyNumberFormat="1" applyFont="1" applyBorder="1" applyAlignment="1" applyProtection="1">
      <alignment horizontal="left" vertical="top"/>
    </xf>
    <xf numFmtId="0" fontId="2" fillId="0" borderId="3" xfId="1" applyNumberFormat="1" applyFont="1" applyFill="1" applyBorder="1" applyAlignment="1" applyProtection="1">
      <alignment horizontal="left" wrapText="1"/>
    </xf>
    <xf numFmtId="0" fontId="2" fillId="0" borderId="3" xfId="1" applyNumberFormat="1" applyFont="1" applyBorder="1" applyProtection="1"/>
    <xf numFmtId="0" fontId="2" fillId="0" borderId="3" xfId="1" applyNumberFormat="1" applyFont="1" applyBorder="1" applyAlignment="1" applyProtection="1">
      <alignment horizontal="center"/>
    </xf>
    <xf numFmtId="4" fontId="2" fillId="0" borderId="3" xfId="1" applyNumberFormat="1" applyFont="1" applyBorder="1" applyAlignment="1" applyProtection="1">
      <alignment horizontal="right"/>
    </xf>
    <xf numFmtId="0" fontId="4" fillId="0" borderId="0" xfId="1" applyFont="1" applyFill="1" applyAlignment="1" applyProtection="1">
      <alignment horizontal="left" wrapText="1"/>
    </xf>
    <xf numFmtId="0" fontId="4" fillId="0" borderId="0" xfId="1" applyNumberFormat="1" applyFont="1" applyProtection="1"/>
    <xf numFmtId="0" fontId="4" fillId="0" borderId="0" xfId="1" applyNumberFormat="1" applyFont="1" applyAlignment="1" applyProtection="1">
      <alignment horizontal="center"/>
    </xf>
    <xf numFmtId="0" fontId="2" fillId="0" borderId="0" xfId="1" applyFont="1" applyFill="1" applyBorder="1" applyAlignment="1" applyProtection="1">
      <alignment horizontal="center" vertical="top" wrapText="1"/>
    </xf>
    <xf numFmtId="49" fontId="4" fillId="0" borderId="0" xfId="1" applyNumberFormat="1" applyFont="1" applyFill="1" applyBorder="1" applyAlignment="1" applyProtection="1">
      <alignment horizontal="center" vertical="top"/>
    </xf>
    <xf numFmtId="0" fontId="8" fillId="0" borderId="0" xfId="1" applyFont="1" applyFill="1" applyBorder="1" applyAlignment="1" applyProtection="1">
      <alignment vertical="top" wrapText="1"/>
    </xf>
    <xf numFmtId="49" fontId="4" fillId="0" borderId="2" xfId="1" applyNumberFormat="1" applyFont="1" applyFill="1" applyBorder="1" applyAlignment="1" applyProtection="1">
      <alignment horizontal="center" vertical="top"/>
    </xf>
    <xf numFmtId="0" fontId="4" fillId="0" borderId="2" xfId="1" applyFont="1" applyFill="1" applyBorder="1" applyAlignment="1" applyProtection="1">
      <alignment horizontal="left" vertical="top" wrapText="1"/>
    </xf>
    <xf numFmtId="0" fontId="4" fillId="0" borderId="2" xfId="1" applyFont="1" applyFill="1" applyBorder="1" applyAlignment="1" applyProtection="1">
      <alignment horizontal="center"/>
    </xf>
    <xf numFmtId="3" fontId="4" fillId="0" borderId="2" xfId="1" applyNumberFormat="1" applyFont="1" applyFill="1" applyBorder="1" applyAlignment="1" applyProtection="1">
      <alignment horizontal="center"/>
    </xf>
    <xf numFmtId="4" fontId="4" fillId="0" borderId="2" xfId="1" applyNumberFormat="1" applyFont="1" applyFill="1" applyBorder="1" applyAlignment="1" applyProtection="1">
      <alignment horizontal="center"/>
    </xf>
    <xf numFmtId="49" fontId="2" fillId="0" borderId="2" xfId="1" applyNumberFormat="1" applyFont="1" applyFill="1" applyBorder="1" applyAlignment="1" applyProtection="1">
      <alignment horizontal="center" vertical="top"/>
    </xf>
    <xf numFmtId="0" fontId="7" fillId="0" borderId="2" xfId="1" applyFont="1" applyFill="1" applyBorder="1" applyAlignment="1" applyProtection="1">
      <alignment vertical="top" wrapText="1"/>
    </xf>
    <xf numFmtId="4" fontId="4" fillId="3" borderId="0" xfId="1" applyNumberFormat="1" applyFont="1" applyFill="1" applyAlignment="1" applyProtection="1">
      <alignment horizontal="right"/>
    </xf>
    <xf numFmtId="164" fontId="2" fillId="0" borderId="0" xfId="1" applyNumberFormat="1" applyFont="1" applyFill="1" applyBorder="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2" fontId="2" fillId="0" borderId="0" xfId="1" applyNumberFormat="1" applyFont="1" applyFill="1" applyBorder="1" applyAlignment="1" applyProtection="1">
      <alignment horizontal="center" vertical="top"/>
      <protection locked="0"/>
    </xf>
    <xf numFmtId="0" fontId="2" fillId="0" borderId="0" xfId="1" applyFont="1" applyBorder="1" applyAlignment="1" applyProtection="1">
      <alignment horizontal="center" vertical="top"/>
    </xf>
    <xf numFmtId="4" fontId="2" fillId="0" borderId="0" xfId="1" applyNumberFormat="1" applyFont="1" applyBorder="1" applyAlignment="1" applyProtection="1">
      <alignment horizontal="center" vertical="top"/>
    </xf>
    <xf numFmtId="4" fontId="4" fillId="0" borderId="0" xfId="1" applyNumberFormat="1" applyFont="1" applyBorder="1" applyAlignment="1" applyProtection="1">
      <alignment horizontal="center" vertical="top"/>
    </xf>
    <xf numFmtId="4" fontId="2" fillId="0" borderId="0" xfId="0" applyNumberFormat="1" applyFont="1" applyBorder="1" applyAlignment="1" applyProtection="1">
      <alignment horizontal="center" vertical="top"/>
      <protection locked="0"/>
    </xf>
    <xf numFmtId="4" fontId="2" fillId="0" borderId="0" xfId="3" applyNumberFormat="1" applyFont="1" applyFill="1" applyBorder="1" applyAlignment="1" applyProtection="1">
      <alignment horizontal="center" vertical="top"/>
      <protection locked="0"/>
    </xf>
    <xf numFmtId="4" fontId="2" fillId="0" borderId="2" xfId="3" applyNumberFormat="1" applyFont="1" applyFill="1" applyBorder="1" applyAlignment="1" applyProtection="1">
      <alignment horizontal="center" vertical="top"/>
      <protection locked="0"/>
    </xf>
    <xf numFmtId="4" fontId="2" fillId="0" borderId="0" xfId="0" applyNumberFormat="1" applyFont="1" applyFill="1" applyBorder="1" applyAlignment="1" applyProtection="1">
      <alignment horizontal="center" vertical="top"/>
      <protection locked="0"/>
    </xf>
    <xf numFmtId="4" fontId="2" fillId="0" borderId="2" xfId="0" applyNumberFormat="1" applyFont="1" applyFill="1" applyBorder="1" applyAlignment="1" applyProtection="1">
      <alignment horizontal="center" vertical="top"/>
      <protection locked="0"/>
    </xf>
    <xf numFmtId="4" fontId="7" fillId="0" borderId="4" xfId="1" applyNumberFormat="1" applyFont="1" applyBorder="1" applyProtection="1">
      <protection locked="0"/>
    </xf>
    <xf numFmtId="4" fontId="7" fillId="0" borderId="0" xfId="1" applyNumberFormat="1" applyFont="1" applyBorder="1" applyProtection="1">
      <protection locked="0"/>
    </xf>
    <xf numFmtId="4" fontId="7" fillId="0" borderId="0" xfId="1" applyNumberFormat="1" applyFont="1" applyFill="1" applyBorder="1" applyProtection="1">
      <protection locked="0"/>
    </xf>
    <xf numFmtId="4" fontId="7" fillId="0" borderId="2" xfId="1" applyNumberFormat="1" applyFont="1" applyFill="1" applyBorder="1" applyProtection="1">
      <protection locked="0"/>
    </xf>
    <xf numFmtId="4" fontId="7" fillId="0" borderId="2" xfId="1" applyNumberFormat="1" applyFont="1" applyBorder="1" applyProtection="1">
      <protection locked="0"/>
    </xf>
    <xf numFmtId="0" fontId="2" fillId="0" borderId="0" xfId="1" applyFont="1" applyBorder="1" applyProtection="1"/>
    <xf numFmtId="0" fontId="4" fillId="0" borderId="0" xfId="1" applyFont="1" applyBorder="1" applyProtection="1"/>
    <xf numFmtId="0" fontId="4" fillId="0" borderId="0" xfId="1" applyFont="1" applyProtection="1"/>
    <xf numFmtId="2" fontId="9" fillId="0" borderId="2" xfId="0" applyNumberFormat="1" applyFont="1" applyBorder="1" applyAlignment="1" applyProtection="1">
      <alignment horizontal="left" vertical="top" wrapText="1" indent="1"/>
    </xf>
    <xf numFmtId="4" fontId="3" fillId="0" borderId="0" xfId="1" applyNumberFormat="1" applyFont="1" applyBorder="1" applyAlignment="1" applyProtection="1">
      <alignment horizontal="right"/>
    </xf>
    <xf numFmtId="0" fontId="3" fillId="0" borderId="0" xfId="1" applyFont="1" applyBorder="1" applyProtection="1"/>
    <xf numFmtId="0" fontId="3" fillId="0" borderId="0" xfId="1" applyFont="1" applyProtection="1"/>
    <xf numFmtId="4" fontId="4" fillId="0" borderId="0" xfId="1" applyNumberFormat="1" applyFont="1" applyBorder="1" applyAlignment="1" applyProtection="1">
      <alignment horizontal="right"/>
    </xf>
    <xf numFmtId="0" fontId="2" fillId="2" borderId="0" xfId="1" applyFont="1" applyFill="1" applyBorder="1" applyAlignment="1" applyProtection="1">
      <alignment horizontal="left" vertical="top" wrapText="1"/>
    </xf>
    <xf numFmtId="4" fontId="3" fillId="0" borderId="0" xfId="1" applyNumberFormat="1" applyFont="1" applyFill="1" applyBorder="1" applyAlignment="1" applyProtection="1">
      <alignment horizontal="right"/>
    </xf>
    <xf numFmtId="0" fontId="3" fillId="0" borderId="0" xfId="1" applyFont="1" applyFill="1" applyBorder="1" applyProtection="1"/>
    <xf numFmtId="0" fontId="3" fillId="0" borderId="0" xfId="1" applyFont="1" applyFill="1" applyProtection="1"/>
    <xf numFmtId="0" fontId="2" fillId="0" borderId="0" xfId="1" applyFont="1" applyAlignment="1" applyProtection="1">
      <alignment vertical="top"/>
    </xf>
    <xf numFmtId="165" fontId="2" fillId="0" borderId="0" xfId="1" applyNumberFormat="1" applyFont="1" applyFill="1" applyBorder="1" applyAlignment="1" applyProtection="1">
      <alignment horizontal="center" vertical="top"/>
    </xf>
    <xf numFmtId="0" fontId="2" fillId="0" borderId="1" xfId="1" applyFont="1" applyFill="1" applyBorder="1" applyAlignment="1" applyProtection="1">
      <alignment horizontal="center" wrapText="1"/>
    </xf>
    <xf numFmtId="0" fontId="2" fillId="0" borderId="1" xfId="1" applyFont="1" applyFill="1" applyBorder="1" applyAlignment="1" applyProtection="1">
      <alignment horizontal="center"/>
    </xf>
    <xf numFmtId="3" fontId="2" fillId="0" borderId="1" xfId="1" applyNumberFormat="1" applyFont="1" applyFill="1" applyBorder="1" applyAlignment="1" applyProtection="1">
      <alignment horizontal="center"/>
    </xf>
    <xf numFmtId="4" fontId="2" fillId="0" borderId="1" xfId="1" applyNumberFormat="1" applyFont="1" applyFill="1" applyBorder="1" applyAlignment="1" applyProtection="1">
      <alignment horizontal="center"/>
    </xf>
    <xf numFmtId="0" fontId="8" fillId="0" borderId="0" xfId="1" applyFont="1" applyBorder="1" applyAlignment="1" applyProtection="1">
      <alignment horizontal="center"/>
    </xf>
    <xf numFmtId="4" fontId="8" fillId="0" borderId="0" xfId="1" applyNumberFormat="1" applyFont="1" applyBorder="1" applyAlignment="1" applyProtection="1">
      <alignment horizontal="center"/>
    </xf>
    <xf numFmtId="0" fontId="2" fillId="0" borderId="0" xfId="1" applyFont="1" applyFill="1" applyProtection="1"/>
    <xf numFmtId="49" fontId="10" fillId="2" borderId="1" xfId="0" applyNumberFormat="1" applyFont="1" applyFill="1" applyBorder="1" applyAlignment="1" applyProtection="1">
      <alignment horizontal="center" vertical="top"/>
    </xf>
    <xf numFmtId="0" fontId="10" fillId="2" borderId="1" xfId="0" applyFont="1" applyFill="1" applyBorder="1" applyAlignment="1" applyProtection="1">
      <alignment vertical="justify" wrapText="1"/>
    </xf>
    <xf numFmtId="0" fontId="8" fillId="0" borderId="0" xfId="1" applyFont="1" applyBorder="1" applyAlignment="1" applyProtection="1">
      <alignment vertical="center"/>
    </xf>
    <xf numFmtId="4" fontId="8" fillId="0" borderId="0" xfId="1" applyNumberFormat="1" applyFont="1" applyBorder="1" applyAlignment="1" applyProtection="1">
      <alignment vertical="center"/>
    </xf>
    <xf numFmtId="0" fontId="7" fillId="0" borderId="0" xfId="1" applyFont="1" applyBorder="1" applyAlignment="1" applyProtection="1">
      <alignment horizontal="left" vertical="top"/>
    </xf>
    <xf numFmtId="0" fontId="2" fillId="0" borderId="4" xfId="2" applyFont="1" applyBorder="1" applyAlignment="1" applyProtection="1">
      <alignment vertical="center" wrapText="1"/>
    </xf>
    <xf numFmtId="0" fontId="7" fillId="0" borderId="4" xfId="1" applyFont="1" applyBorder="1" applyProtection="1"/>
    <xf numFmtId="4" fontId="7" fillId="0" borderId="4" xfId="1" applyNumberFormat="1" applyFont="1" applyBorder="1" applyProtection="1"/>
    <xf numFmtId="0" fontId="7" fillId="0" borderId="0" xfId="1" applyFont="1" applyBorder="1" applyAlignment="1" applyProtection="1">
      <alignment wrapText="1"/>
    </xf>
    <xf numFmtId="0" fontId="7" fillId="0" borderId="0" xfId="1" applyFont="1" applyBorder="1" applyProtection="1"/>
    <xf numFmtId="4" fontId="7" fillId="0" borderId="0" xfId="1" applyNumberFormat="1" applyFont="1" applyBorder="1" applyProtection="1"/>
    <xf numFmtId="0" fontId="7" fillId="0" borderId="0" xfId="0" applyFont="1" applyBorder="1" applyAlignment="1" applyProtection="1">
      <alignment wrapText="1"/>
    </xf>
    <xf numFmtId="0" fontId="7" fillId="0" borderId="0" xfId="1" applyFont="1" applyFill="1" applyBorder="1" applyAlignment="1" applyProtection="1">
      <alignment wrapText="1"/>
    </xf>
    <xf numFmtId="0" fontId="7" fillId="0" borderId="0" xfId="1" applyFont="1" applyFill="1" applyBorder="1" applyProtection="1"/>
    <xf numFmtId="4" fontId="7" fillId="0" borderId="0" xfId="1" applyNumberFormat="1" applyFont="1" applyFill="1" applyBorder="1" applyProtection="1"/>
    <xf numFmtId="4" fontId="4" fillId="0" borderId="0" xfId="1" applyNumberFormat="1" applyFont="1" applyFill="1" applyProtection="1"/>
    <xf numFmtId="0" fontId="4" fillId="0" borderId="0" xfId="1" applyFont="1" applyFill="1" applyProtection="1"/>
    <xf numFmtId="0" fontId="7" fillId="0" borderId="2" xfId="1" applyFont="1" applyFill="1" applyBorder="1" applyAlignment="1" applyProtection="1">
      <alignment wrapText="1"/>
    </xf>
    <xf numFmtId="0" fontId="7" fillId="0" borderId="2" xfId="1" applyFont="1" applyFill="1" applyBorder="1" applyProtection="1"/>
    <xf numFmtId="4" fontId="7" fillId="0" borderId="2" xfId="1" applyNumberFormat="1" applyFont="1" applyFill="1" applyBorder="1" applyProtection="1"/>
    <xf numFmtId="4" fontId="7" fillId="0" borderId="2" xfId="1" applyNumberFormat="1" applyFont="1" applyBorder="1" applyProtection="1"/>
    <xf numFmtId="0" fontId="8" fillId="0" borderId="0" xfId="1" applyFont="1" applyFill="1" applyBorder="1" applyAlignment="1" applyProtection="1">
      <alignment wrapText="1"/>
    </xf>
    <xf numFmtId="0" fontId="8" fillId="0" borderId="2" xfId="1" applyFont="1" applyBorder="1" applyAlignment="1" applyProtection="1">
      <alignment vertical="center"/>
    </xf>
    <xf numFmtId="4" fontId="8" fillId="0" borderId="2" xfId="1" applyNumberFormat="1" applyFont="1" applyBorder="1" applyAlignment="1" applyProtection="1">
      <alignment vertical="center"/>
    </xf>
    <xf numFmtId="0" fontId="2" fillId="0" borderId="0" xfId="2" applyFont="1" applyBorder="1" applyAlignment="1" applyProtection="1">
      <alignment vertical="center" wrapText="1"/>
    </xf>
    <xf numFmtId="0" fontId="2" fillId="0" borderId="2" xfId="2" applyFont="1" applyBorder="1" applyAlignment="1" applyProtection="1">
      <alignment vertical="center" wrapText="1"/>
    </xf>
    <xf numFmtId="0" fontId="7" fillId="0" borderId="2" xfId="1" applyFont="1" applyBorder="1" applyProtection="1"/>
    <xf numFmtId="0" fontId="7" fillId="0" borderId="0" xfId="1" applyFont="1" applyBorder="1" applyAlignment="1" applyProtection="1">
      <alignment vertical="top"/>
    </xf>
    <xf numFmtId="0" fontId="7" fillId="0" borderId="0" xfId="1" applyFont="1" applyFill="1" applyBorder="1" applyAlignment="1" applyProtection="1">
      <alignment vertical="top"/>
    </xf>
    <xf numFmtId="0" fontId="4" fillId="0" borderId="2" xfId="1" applyFont="1" applyBorder="1" applyAlignment="1" applyProtection="1">
      <alignment vertical="center"/>
    </xf>
    <xf numFmtId="4" fontId="8" fillId="0" borderId="2" xfId="1" applyNumberFormat="1" applyFont="1" applyFill="1" applyBorder="1" applyAlignment="1" applyProtection="1">
      <alignment vertical="center"/>
    </xf>
    <xf numFmtId="2" fontId="9" fillId="0" borderId="0" xfId="0" applyNumberFormat="1" applyFont="1" applyBorder="1" applyAlignment="1" applyProtection="1">
      <alignment horizontal="left" vertical="top" wrapText="1" indent="1"/>
    </xf>
    <xf numFmtId="0" fontId="8" fillId="0" borderId="4" xfId="1" applyFont="1" applyBorder="1" applyAlignment="1" applyProtection="1">
      <alignment vertical="center"/>
    </xf>
    <xf numFmtId="4" fontId="8" fillId="0" borderId="4" xfId="1" applyNumberFormat="1" applyFont="1" applyBorder="1" applyProtection="1"/>
    <xf numFmtId="4" fontId="8" fillId="0" borderId="0" xfId="1" applyNumberFormat="1" applyFont="1" applyBorder="1" applyProtection="1"/>
    <xf numFmtId="49" fontId="2" fillId="0" borderId="1" xfId="0" applyNumberFormat="1" applyFont="1" applyFill="1" applyBorder="1" applyAlignment="1" applyProtection="1">
      <alignment horizontal="center" vertical="top"/>
    </xf>
    <xf numFmtId="0" fontId="2" fillId="0" borderId="1" xfId="0" applyFont="1" applyFill="1" applyBorder="1" applyAlignment="1" applyProtection="1">
      <alignment horizontal="center" wrapText="1"/>
    </xf>
    <xf numFmtId="0" fontId="2" fillId="0" borderId="1" xfId="0" applyFont="1" applyFill="1" applyBorder="1" applyAlignment="1" applyProtection="1">
      <alignment horizontal="center"/>
    </xf>
    <xf numFmtId="3" fontId="2" fillId="0"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center"/>
    </xf>
    <xf numFmtId="4" fontId="2" fillId="0" borderId="0" xfId="0" applyNumberFormat="1" applyFont="1" applyBorder="1" applyAlignment="1" applyProtection="1">
      <alignment horizontal="right"/>
    </xf>
    <xf numFmtId="0" fontId="2" fillId="0" borderId="0" xfId="0" applyFont="1" applyBorder="1" applyProtection="1"/>
    <xf numFmtId="0" fontId="2" fillId="0" borderId="0" xfId="0" applyFont="1" applyProtection="1"/>
    <xf numFmtId="49" fontId="2"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vertical="top"/>
    </xf>
    <xf numFmtId="0" fontId="2" fillId="0" borderId="0" xfId="0" applyFont="1" applyFill="1" applyBorder="1" applyAlignment="1" applyProtection="1">
      <alignment horizontal="justify"/>
    </xf>
    <xf numFmtId="4" fontId="2" fillId="0" borderId="0" xfId="0" applyNumberFormat="1" applyFont="1" applyFill="1" applyBorder="1" applyAlignment="1" applyProtection="1">
      <alignment horizontal="right"/>
    </xf>
    <xf numFmtId="4" fontId="2" fillId="0" borderId="0" xfId="0" applyNumberFormat="1" applyFont="1" applyFill="1" applyBorder="1" applyProtection="1"/>
    <xf numFmtId="49" fontId="3" fillId="2" borderId="0" xfId="0" applyNumberFormat="1" applyFont="1" applyFill="1" applyBorder="1" applyAlignment="1" applyProtection="1">
      <alignment horizontal="center" vertical="top"/>
    </xf>
    <xf numFmtId="0" fontId="3" fillId="2" borderId="0" xfId="0" applyFont="1" applyFill="1" applyBorder="1" applyAlignment="1" applyProtection="1">
      <alignment vertical="justify" wrapText="1"/>
    </xf>
    <xf numFmtId="0" fontId="4" fillId="0" borderId="0" xfId="0" applyFont="1" applyFill="1" applyBorder="1" applyAlignment="1" applyProtection="1">
      <alignment horizontal="center"/>
    </xf>
    <xf numFmtId="49" fontId="4" fillId="0" borderId="0" xfId="0" applyNumberFormat="1" applyFont="1" applyFill="1" applyBorder="1" applyAlignment="1" applyProtection="1">
      <alignment horizontal="center" vertical="top"/>
    </xf>
    <xf numFmtId="0" fontId="4" fillId="0" borderId="0" xfId="0" applyFont="1" applyFill="1" applyBorder="1" applyAlignment="1" applyProtection="1">
      <alignment vertical="justify" wrapText="1"/>
    </xf>
    <xf numFmtId="49" fontId="4" fillId="0" borderId="2" xfId="0" applyNumberFormat="1" applyFont="1" applyFill="1" applyBorder="1" applyAlignment="1" applyProtection="1">
      <alignment horizontal="center" vertical="top"/>
    </xf>
    <xf numFmtId="0" fontId="4" fillId="0" borderId="2" xfId="0" applyFont="1" applyFill="1" applyBorder="1" applyAlignment="1" applyProtection="1">
      <alignment vertical="justify" wrapText="1"/>
    </xf>
    <xf numFmtId="0" fontId="4"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alignment horizontal="right"/>
    </xf>
    <xf numFmtId="0" fontId="2" fillId="0" borderId="0" xfId="0" applyFont="1" applyFill="1" applyBorder="1" applyAlignment="1" applyProtection="1">
      <alignment vertical="justify" wrapText="1"/>
    </xf>
    <xf numFmtId="0" fontId="2" fillId="0" borderId="0" xfId="0" applyFont="1" applyFill="1" applyBorder="1" applyAlignment="1" applyProtection="1">
      <alignment horizontal="center" vertical="top"/>
    </xf>
    <xf numFmtId="3" fontId="2" fillId="0" borderId="0" xfId="0" applyNumberFormat="1" applyFont="1" applyFill="1" applyBorder="1" applyAlignment="1" applyProtection="1">
      <alignment horizontal="center" vertical="top"/>
    </xf>
    <xf numFmtId="4" fontId="2" fillId="0" borderId="0" xfId="0" applyNumberFormat="1" applyFont="1" applyFill="1" applyBorder="1" applyAlignment="1" applyProtection="1">
      <alignment horizontal="center" vertical="top"/>
    </xf>
    <xf numFmtId="0" fontId="2" fillId="0" borderId="0" xfId="0" quotePrefix="1" applyFont="1" applyFill="1" applyBorder="1" applyAlignment="1" applyProtection="1">
      <alignment vertical="justify" wrapText="1"/>
    </xf>
    <xf numFmtId="0" fontId="2" fillId="0" borderId="2" xfId="0" applyFont="1" applyFill="1" applyBorder="1" applyAlignment="1" applyProtection="1">
      <alignment vertical="justify" wrapText="1"/>
    </xf>
    <xf numFmtId="0" fontId="2" fillId="0" borderId="2" xfId="0" applyFont="1" applyFill="1" applyBorder="1" applyAlignment="1" applyProtection="1">
      <alignment horizontal="center" vertical="top"/>
    </xf>
    <xf numFmtId="3" fontId="2" fillId="0" borderId="2" xfId="0" applyNumberFormat="1" applyFont="1" applyFill="1" applyBorder="1" applyAlignment="1" applyProtection="1">
      <alignment horizontal="center" vertical="top"/>
    </xf>
    <xf numFmtId="4" fontId="2" fillId="0" borderId="2" xfId="0" applyNumberFormat="1" applyFont="1" applyFill="1" applyBorder="1" applyAlignment="1" applyProtection="1">
      <alignment horizontal="center" vertical="top"/>
    </xf>
    <xf numFmtId="0" fontId="4" fillId="0" borderId="0" xfId="0" applyFont="1" applyFill="1" applyBorder="1" applyAlignment="1" applyProtection="1">
      <alignment horizontal="justify"/>
    </xf>
    <xf numFmtId="4" fontId="4" fillId="0" borderId="0" xfId="0" applyNumberFormat="1" applyFont="1" applyFill="1" applyBorder="1" applyAlignment="1" applyProtection="1">
      <alignment horizontal="center" vertical="top"/>
    </xf>
    <xf numFmtId="49" fontId="4" fillId="0" borderId="0" xfId="0" applyNumberFormat="1" applyFont="1" applyBorder="1" applyAlignment="1" applyProtection="1">
      <alignment horizontal="right" vertical="top"/>
    </xf>
    <xf numFmtId="0" fontId="2" fillId="0" borderId="0" xfId="0" applyFont="1" applyFill="1" applyBorder="1" applyAlignment="1" applyProtection="1">
      <alignment wrapText="1"/>
    </xf>
    <xf numFmtId="0" fontId="2" fillId="0" borderId="0" xfId="0" applyFont="1" applyBorder="1" applyAlignment="1" applyProtection="1">
      <alignment horizontal="center" vertical="top"/>
    </xf>
    <xf numFmtId="3" fontId="2" fillId="0" borderId="0" xfId="0" applyNumberFormat="1" applyFont="1" applyBorder="1" applyAlignment="1" applyProtection="1">
      <alignment horizontal="center" vertical="top"/>
    </xf>
    <xf numFmtId="4" fontId="2" fillId="0" borderId="0" xfId="0" applyNumberFormat="1" applyFont="1" applyBorder="1" applyAlignment="1" applyProtection="1">
      <alignment horizontal="center" vertical="top"/>
    </xf>
    <xf numFmtId="0" fontId="4" fillId="0" borderId="2" xfId="0" applyFont="1" applyFill="1" applyBorder="1" applyAlignment="1" applyProtection="1">
      <alignment wrapText="1"/>
    </xf>
    <xf numFmtId="0" fontId="2" fillId="0" borderId="0" xfId="0" quotePrefix="1" applyFont="1" applyFill="1" applyBorder="1" applyAlignment="1" applyProtection="1">
      <alignment wrapText="1"/>
    </xf>
    <xf numFmtId="0" fontId="2" fillId="0" borderId="2" xfId="0" applyFont="1" applyFill="1" applyBorder="1" applyAlignment="1" applyProtection="1">
      <alignment wrapText="1"/>
    </xf>
    <xf numFmtId="0" fontId="4" fillId="0" borderId="2" xfId="0" applyFont="1" applyFill="1" applyBorder="1" applyAlignment="1" applyProtection="1">
      <alignment horizontal="center" vertical="top"/>
    </xf>
    <xf numFmtId="0" fontId="2" fillId="0" borderId="2" xfId="0" quotePrefix="1" applyFont="1" applyFill="1" applyBorder="1" applyAlignment="1" applyProtection="1">
      <alignment vertical="justify" wrapText="1"/>
    </xf>
    <xf numFmtId="0" fontId="2" fillId="0" borderId="0" xfId="0" applyFont="1" applyFill="1" applyBorder="1" applyAlignment="1" applyProtection="1">
      <alignment horizontal="left" wrapText="1"/>
    </xf>
    <xf numFmtId="0" fontId="2" fillId="0" borderId="0" xfId="0" applyFont="1" applyFill="1" applyProtection="1"/>
    <xf numFmtId="0" fontId="4" fillId="0" borderId="0" xfId="0" applyFont="1" applyFill="1" applyBorder="1" applyAlignment="1" applyProtection="1">
      <alignment wrapText="1"/>
    </xf>
    <xf numFmtId="4" fontId="4" fillId="0" borderId="0" xfId="0" applyNumberFormat="1" applyFont="1" applyFill="1" applyProtection="1"/>
    <xf numFmtId="0" fontId="4" fillId="0" borderId="0" xfId="0" applyFont="1" applyFill="1" applyProtection="1"/>
    <xf numFmtId="3" fontId="2" fillId="0" borderId="0" xfId="0" applyNumberFormat="1" applyFont="1" applyFill="1" applyBorder="1" applyProtection="1"/>
    <xf numFmtId="4" fontId="4" fillId="0" borderId="0" xfId="0" applyNumberFormat="1" applyFont="1" applyFill="1" applyBorder="1" applyAlignment="1" applyProtection="1">
      <alignment horizontal="right"/>
    </xf>
    <xf numFmtId="0" fontId="4" fillId="0" borderId="0" xfId="0" applyFont="1" applyFill="1" applyBorder="1" applyProtection="1"/>
    <xf numFmtId="3" fontId="4" fillId="0" borderId="0" xfId="0" applyNumberFormat="1" applyFont="1" applyFill="1" applyBorder="1" applyProtection="1"/>
    <xf numFmtId="0" fontId="5" fillId="0" borderId="2" xfId="0" applyFont="1" applyFill="1" applyBorder="1" applyAlignment="1" applyProtection="1">
      <alignment wrapText="1"/>
    </xf>
    <xf numFmtId="0" fontId="2" fillId="0" borderId="2" xfId="0" applyFont="1" applyFill="1" applyBorder="1" applyProtection="1"/>
    <xf numFmtId="3" fontId="2" fillId="0" borderId="2" xfId="0" applyNumberFormat="1" applyFont="1" applyFill="1" applyBorder="1" applyProtection="1"/>
    <xf numFmtId="0" fontId="2" fillId="0" borderId="0" xfId="0" applyFont="1" applyFill="1" applyBorder="1" applyProtection="1"/>
    <xf numFmtId="3" fontId="2" fillId="0" borderId="0" xfId="0" applyNumberFormat="1" applyFont="1" applyProtection="1"/>
    <xf numFmtId="0" fontId="2" fillId="0" borderId="2" xfId="0" applyFont="1" applyFill="1" applyBorder="1" applyAlignment="1" applyProtection="1">
      <alignment horizontal="center" wrapText="1"/>
    </xf>
    <xf numFmtId="4" fontId="4" fillId="0" borderId="2" xfId="0" applyNumberFormat="1" applyFont="1" applyFill="1" applyBorder="1" applyAlignment="1" applyProtection="1">
      <alignment horizontal="right"/>
    </xf>
    <xf numFmtId="0" fontId="5" fillId="0" borderId="0" xfId="0" applyFont="1" applyFill="1" applyBorder="1" applyProtection="1"/>
    <xf numFmtId="3" fontId="4" fillId="0" borderId="0" xfId="0" applyNumberFormat="1" applyFont="1" applyProtection="1"/>
    <xf numFmtId="0" fontId="4" fillId="0" borderId="0" xfId="0" applyFont="1" applyProtection="1"/>
    <xf numFmtId="0" fontId="21" fillId="0" borderId="0" xfId="0" applyFont="1" applyFill="1" applyBorder="1" applyProtection="1"/>
    <xf numFmtId="49" fontId="4" fillId="0" borderId="0" xfId="0" applyNumberFormat="1" applyFont="1" applyFill="1" applyAlignment="1" applyProtection="1">
      <alignment horizontal="right" vertical="top"/>
    </xf>
    <xf numFmtId="0" fontId="2" fillId="0" borderId="0" xfId="0" applyFont="1" applyFill="1" applyAlignment="1" applyProtection="1">
      <alignment wrapText="1"/>
    </xf>
    <xf numFmtId="3" fontId="2" fillId="0" borderId="0" xfId="0" applyNumberFormat="1" applyFont="1" applyFill="1" applyProtection="1"/>
    <xf numFmtId="3" fontId="2" fillId="0" borderId="0" xfId="0" applyNumberFormat="1" applyFont="1" applyFill="1" applyAlignment="1" applyProtection="1">
      <alignment horizontal="center"/>
    </xf>
    <xf numFmtId="4" fontId="4" fillId="0" borderId="0" xfId="0" applyNumberFormat="1" applyFont="1" applyFill="1" applyAlignment="1" applyProtection="1">
      <alignment horizontal="right"/>
    </xf>
    <xf numFmtId="4" fontId="2" fillId="0" borderId="0" xfId="0" applyNumberFormat="1" applyFont="1" applyFill="1" applyProtection="1"/>
    <xf numFmtId="4" fontId="4" fillId="0" borderId="0" xfId="0" applyNumberFormat="1" applyFont="1" applyFill="1" applyAlignment="1" applyProtection="1">
      <alignment horizontal="left"/>
    </xf>
    <xf numFmtId="49" fontId="4" fillId="0" borderId="0" xfId="0" applyNumberFormat="1" applyFont="1" applyAlignment="1" applyProtection="1">
      <alignment horizontal="right" vertical="top"/>
    </xf>
    <xf numFmtId="3" fontId="2" fillId="0" borderId="0" xfId="0" applyNumberFormat="1" applyFont="1" applyAlignment="1" applyProtection="1">
      <alignment horizontal="center"/>
    </xf>
    <xf numFmtId="4" fontId="4" fillId="0" borderId="0" xfId="0" applyNumberFormat="1" applyFont="1" applyAlignment="1" applyProtection="1">
      <alignment horizontal="right"/>
    </xf>
    <xf numFmtId="4" fontId="2" fillId="0" borderId="0" xfId="0" applyNumberFormat="1" applyFont="1" applyAlignment="1" applyProtection="1">
      <alignment horizontal="right"/>
    </xf>
    <xf numFmtId="0" fontId="7" fillId="0" borderId="1" xfId="3" applyFont="1" applyBorder="1" applyAlignment="1" applyProtection="1">
      <alignment horizontal="center" vertical="top"/>
    </xf>
    <xf numFmtId="0" fontId="8" fillId="0" borderId="1" xfId="3" applyFont="1" applyBorder="1" applyAlignment="1" applyProtection="1">
      <alignment horizontal="center" wrapText="1"/>
    </xf>
    <xf numFmtId="0" fontId="8" fillId="0" borderId="1" xfId="3" applyFont="1" applyBorder="1" applyAlignment="1" applyProtection="1">
      <alignment horizontal="center"/>
    </xf>
    <xf numFmtId="4" fontId="8" fillId="0" borderId="1" xfId="3" applyNumberFormat="1" applyFont="1" applyBorder="1" applyAlignment="1" applyProtection="1">
      <alignment horizontal="center"/>
    </xf>
    <xf numFmtId="4" fontId="4" fillId="0" borderId="1" xfId="3" applyNumberFormat="1" applyFont="1" applyBorder="1" applyAlignment="1" applyProtection="1">
      <alignment horizontal="center"/>
    </xf>
    <xf numFmtId="0" fontId="7" fillId="0" borderId="0" xfId="3" applyFont="1" applyProtection="1"/>
    <xf numFmtId="0" fontId="7" fillId="0" borderId="0" xfId="3" applyFont="1" applyBorder="1" applyAlignment="1" applyProtection="1">
      <alignment horizontal="center" vertical="top"/>
    </xf>
    <xf numFmtId="0" fontId="8" fillId="0" borderId="0" xfId="3" applyFont="1" applyBorder="1" applyAlignment="1" applyProtection="1">
      <alignment horizontal="center" wrapText="1"/>
    </xf>
    <xf numFmtId="0" fontId="8" fillId="0" borderId="0" xfId="3" applyFont="1" applyBorder="1" applyAlignment="1" applyProtection="1">
      <alignment horizontal="center"/>
    </xf>
    <xf numFmtId="4" fontId="8" fillId="0" borderId="0" xfId="3" applyNumberFormat="1" applyFont="1" applyBorder="1" applyAlignment="1" applyProtection="1">
      <alignment horizontal="center"/>
    </xf>
    <xf numFmtId="4" fontId="4" fillId="0" borderId="0" xfId="3" applyNumberFormat="1" applyFont="1" applyBorder="1" applyAlignment="1" applyProtection="1">
      <alignment horizontal="center"/>
    </xf>
    <xf numFmtId="0" fontId="3" fillId="2" borderId="0" xfId="3" applyFont="1" applyFill="1" applyBorder="1" applyAlignment="1" applyProtection="1">
      <alignment horizontal="center" vertical="top"/>
    </xf>
    <xf numFmtId="0" fontId="3" fillId="2" borderId="0" xfId="3" applyFont="1" applyFill="1" applyBorder="1" applyAlignment="1" applyProtection="1">
      <alignment horizontal="left" wrapText="1"/>
    </xf>
    <xf numFmtId="0" fontId="7" fillId="0" borderId="0" xfId="3" applyFont="1" applyFill="1" applyBorder="1" applyAlignment="1" applyProtection="1">
      <alignment wrapText="1"/>
    </xf>
    <xf numFmtId="0" fontId="7" fillId="0" borderId="0" xfId="3" applyFont="1" applyFill="1" applyBorder="1" applyProtection="1"/>
    <xf numFmtId="4" fontId="7" fillId="0" borderId="0" xfId="3" applyNumberFormat="1" applyFont="1" applyFill="1" applyBorder="1" applyProtection="1"/>
    <xf numFmtId="4" fontId="2" fillId="0" borderId="0" xfId="3" applyNumberFormat="1" applyFont="1" applyFill="1" applyBorder="1" applyProtection="1"/>
    <xf numFmtId="4" fontId="2" fillId="0" borderId="0" xfId="3" applyNumberFormat="1" applyFont="1" applyBorder="1" applyProtection="1"/>
    <xf numFmtId="0" fontId="8" fillId="0" borderId="0" xfId="3" applyFont="1" applyBorder="1" applyAlignment="1" applyProtection="1">
      <alignment horizontal="center" vertical="top"/>
    </xf>
    <xf numFmtId="0" fontId="8" fillId="0" borderId="0" xfId="3" applyFont="1" applyBorder="1" applyAlignment="1" applyProtection="1">
      <alignment vertical="center" wrapText="1"/>
    </xf>
    <xf numFmtId="0" fontId="7" fillId="0" borderId="0" xfId="3" applyFont="1" applyFill="1" applyBorder="1" applyAlignment="1" applyProtection="1">
      <alignment horizontal="center" vertical="top"/>
    </xf>
    <xf numFmtId="4" fontId="7" fillId="0" borderId="0" xfId="3" applyNumberFormat="1" applyFont="1" applyFill="1" applyBorder="1" applyAlignment="1" applyProtection="1">
      <alignment horizontal="center" vertical="top"/>
    </xf>
    <xf numFmtId="4" fontId="2" fillId="0" borderId="0" xfId="3" applyNumberFormat="1" applyFont="1" applyFill="1" applyBorder="1" applyAlignment="1" applyProtection="1">
      <alignment horizontal="center" vertical="top"/>
    </xf>
    <xf numFmtId="4" fontId="2" fillId="0" borderId="0" xfId="3" applyNumberFormat="1" applyFont="1" applyBorder="1" applyAlignment="1" applyProtection="1">
      <alignment horizontal="center" vertical="top"/>
    </xf>
    <xf numFmtId="0" fontId="7" fillId="0" borderId="0" xfId="3" quotePrefix="1" applyFont="1" applyFill="1" applyBorder="1" applyAlignment="1" applyProtection="1">
      <alignment wrapText="1"/>
    </xf>
    <xf numFmtId="0" fontId="7" fillId="0" borderId="0" xfId="3" applyFont="1" applyAlignment="1" applyProtection="1">
      <alignment horizontal="center" vertical="top"/>
    </xf>
    <xf numFmtId="0" fontId="7" fillId="0" borderId="0" xfId="3" quotePrefix="1" applyFont="1" applyAlignment="1" applyProtection="1">
      <alignment wrapText="1"/>
    </xf>
    <xf numFmtId="0" fontId="7" fillId="0" borderId="2" xfId="3" applyFont="1" applyBorder="1" applyAlignment="1" applyProtection="1">
      <alignment horizontal="center" vertical="top"/>
    </xf>
    <xf numFmtId="0" fontId="7" fillId="0" borderId="2" xfId="3" quotePrefix="1" applyFont="1" applyBorder="1" applyAlignment="1" applyProtection="1">
      <alignment vertical="top" wrapText="1"/>
    </xf>
    <xf numFmtId="0" fontId="7" fillId="0" borderId="2" xfId="3" applyFont="1" applyFill="1" applyBorder="1" applyAlignment="1" applyProtection="1">
      <alignment horizontal="center" vertical="top"/>
    </xf>
    <xf numFmtId="4" fontId="7" fillId="0" borderId="2" xfId="3" applyNumberFormat="1" applyFont="1" applyFill="1" applyBorder="1" applyAlignment="1" applyProtection="1">
      <alignment horizontal="center" vertical="top"/>
    </xf>
    <xf numFmtId="4" fontId="2" fillId="0" borderId="2" xfId="3" applyNumberFormat="1" applyFont="1" applyFill="1" applyBorder="1" applyAlignment="1" applyProtection="1">
      <alignment horizontal="center" vertical="top"/>
    </xf>
    <xf numFmtId="4" fontId="2" fillId="0" borderId="2" xfId="3" applyNumberFormat="1" applyFont="1" applyBorder="1" applyAlignment="1" applyProtection="1">
      <alignment horizontal="center" vertical="top"/>
    </xf>
    <xf numFmtId="0" fontId="8" fillId="0" borderId="0" xfId="3" applyFont="1" applyFill="1" applyBorder="1" applyAlignment="1" applyProtection="1">
      <alignment wrapText="1"/>
    </xf>
    <xf numFmtId="4" fontId="4" fillId="0" borderId="0" xfId="3" applyNumberFormat="1" applyFont="1" applyBorder="1" applyAlignment="1" applyProtection="1">
      <alignment horizontal="center" vertical="top"/>
    </xf>
    <xf numFmtId="0" fontId="19" fillId="0" borderId="0" xfId="3" applyFont="1" applyFill="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center" vertical="top" wrapText="1"/>
    </xf>
    <xf numFmtId="0" fontId="19" fillId="0" borderId="0" xfId="3" applyFont="1" applyBorder="1" applyAlignment="1" applyProtection="1">
      <alignment horizontal="center" vertical="top"/>
    </xf>
    <xf numFmtId="0" fontId="19" fillId="0" borderId="2" xfId="3" applyFont="1" applyBorder="1" applyAlignment="1" applyProtection="1">
      <alignment horizontal="center" vertical="top"/>
    </xf>
    <xf numFmtId="0" fontId="19" fillId="0" borderId="2" xfId="3" applyFont="1" applyBorder="1" applyAlignment="1" applyProtection="1">
      <alignment horizontal="left" wrapText="1"/>
    </xf>
    <xf numFmtId="0" fontId="19" fillId="0" borderId="2" xfId="3" applyFont="1" applyBorder="1" applyAlignment="1" applyProtection="1">
      <alignment horizontal="center" vertical="top" wrapText="1"/>
    </xf>
    <xf numFmtId="0" fontId="4" fillId="0" borderId="2" xfId="3" applyFont="1" applyBorder="1" applyAlignment="1" applyProtection="1">
      <alignment vertical="center" wrapText="1"/>
    </xf>
    <xf numFmtId="0" fontId="8" fillId="0" borderId="2" xfId="3" applyFont="1" applyBorder="1" applyAlignment="1" applyProtection="1">
      <alignment vertical="center"/>
    </xf>
    <xf numFmtId="4" fontId="8" fillId="0" borderId="2" xfId="3" applyNumberFormat="1" applyFont="1" applyBorder="1" applyAlignment="1" applyProtection="1">
      <alignment vertical="center"/>
    </xf>
    <xf numFmtId="4" fontId="4" fillId="0" borderId="2" xfId="3" applyNumberFormat="1" applyFont="1" applyBorder="1" applyAlignment="1" applyProtection="1">
      <alignment vertical="center"/>
    </xf>
    <xf numFmtId="4" fontId="4" fillId="0" borderId="2" xfId="3" applyNumberFormat="1" applyFont="1" applyFill="1" applyBorder="1" applyAlignment="1" applyProtection="1">
      <alignment vertical="center"/>
    </xf>
    <xf numFmtId="0" fontId="7" fillId="0" borderId="0" xfId="3" applyFont="1" applyBorder="1" applyAlignment="1" applyProtection="1">
      <alignment wrapText="1"/>
    </xf>
    <xf numFmtId="0" fontId="7" fillId="0" borderId="0" xfId="3" applyFont="1" applyBorder="1" applyProtection="1"/>
    <xf numFmtId="4" fontId="7" fillId="0" borderId="0" xfId="3" applyNumberFormat="1" applyFont="1" applyBorder="1" applyProtection="1"/>
    <xf numFmtId="4" fontId="4" fillId="0" borderId="0" xfId="3" applyNumberFormat="1" applyFont="1" applyBorder="1" applyAlignment="1" applyProtection="1">
      <alignment vertical="center"/>
    </xf>
    <xf numFmtId="4" fontId="4" fillId="0" borderId="0" xfId="3" applyNumberFormat="1" applyFont="1" applyFill="1" applyBorder="1" applyAlignment="1" applyProtection="1">
      <alignment vertical="center"/>
    </xf>
    <xf numFmtId="0" fontId="7" fillId="0" borderId="2" xfId="3" applyFont="1" applyBorder="1" applyAlignment="1" applyProtection="1">
      <alignment wrapText="1"/>
    </xf>
    <xf numFmtId="0" fontId="7" fillId="0" borderId="2" xfId="3" applyFont="1" applyBorder="1" applyProtection="1"/>
    <xf numFmtId="4" fontId="7" fillId="0" borderId="2" xfId="3" applyNumberFormat="1" applyFont="1" applyBorder="1" applyProtection="1"/>
    <xf numFmtId="4" fontId="2" fillId="0" borderId="2" xfId="3" applyNumberFormat="1" applyFont="1" applyBorder="1" applyProtection="1"/>
    <xf numFmtId="0" fontId="8" fillId="0" borderId="0" xfId="3" applyFont="1" applyBorder="1" applyAlignment="1" applyProtection="1">
      <alignment wrapText="1"/>
    </xf>
    <xf numFmtId="4" fontId="4" fillId="0" borderId="0" xfId="3" applyNumberFormat="1" applyFont="1" applyBorder="1" applyProtection="1"/>
    <xf numFmtId="0" fontId="7" fillId="0" borderId="0" xfId="3" applyFont="1" applyAlignment="1" applyProtection="1">
      <alignment wrapText="1"/>
    </xf>
    <xf numFmtId="0" fontId="2" fillId="0" borderId="0" xfId="3" applyFont="1" applyProtection="1"/>
    <xf numFmtId="0" fontId="11" fillId="0" borderId="0" xfId="0" applyFont="1" applyBorder="1" applyAlignment="1" applyProtection="1">
      <alignment vertical="top" wrapText="1"/>
    </xf>
    <xf numFmtId="4" fontId="9" fillId="0" borderId="0" xfId="0" applyNumberFormat="1" applyFont="1" applyBorder="1" applyAlignment="1" applyProtection="1">
      <alignment horizontal="right" vertical="top"/>
    </xf>
    <xf numFmtId="4" fontId="2" fillId="0" borderId="0" xfId="0" applyNumberFormat="1" applyFont="1" applyBorder="1" applyAlignment="1" applyProtection="1">
      <alignment horizontal="right" vertical="top"/>
    </xf>
    <xf numFmtId="2" fontId="12" fillId="0" borderId="0" xfId="0" applyNumberFormat="1" applyFont="1" applyBorder="1" applyAlignment="1" applyProtection="1">
      <alignment horizontal="left" vertical="top" wrapText="1" indent="1"/>
    </xf>
    <xf numFmtId="0" fontId="11" fillId="0" borderId="2" xfId="0" applyFont="1" applyBorder="1" applyAlignment="1" applyProtection="1">
      <alignment vertical="top" wrapText="1"/>
    </xf>
    <xf numFmtId="4" fontId="9" fillId="0" borderId="2" xfId="0" applyNumberFormat="1" applyFont="1" applyBorder="1" applyAlignment="1" applyProtection="1">
      <alignment horizontal="right" vertical="top"/>
    </xf>
    <xf numFmtId="4" fontId="2" fillId="0" borderId="2" xfId="0" applyNumberFormat="1" applyFont="1" applyBorder="1" applyAlignment="1" applyProtection="1">
      <alignment horizontal="right" vertical="top"/>
    </xf>
    <xf numFmtId="0" fontId="11" fillId="0" borderId="0" xfId="0" applyFont="1" applyBorder="1" applyAlignment="1" applyProtection="1">
      <alignment horizontal="center" wrapText="1"/>
    </xf>
    <xf numFmtId="4" fontId="9" fillId="0" borderId="0" xfId="0" applyNumberFormat="1" applyFont="1" applyBorder="1" applyAlignment="1" applyProtection="1">
      <alignment horizontal="center"/>
    </xf>
    <xf numFmtId="4" fontId="2" fillId="0" borderId="0" xfId="0" applyNumberFormat="1" applyFont="1" applyBorder="1" applyAlignment="1" applyProtection="1">
      <alignment horizontal="center"/>
    </xf>
    <xf numFmtId="49" fontId="9" fillId="0" borderId="0" xfId="0" applyNumberFormat="1" applyFont="1" applyBorder="1" applyAlignment="1" applyProtection="1">
      <alignment horizontal="center" vertical="top" wrapText="1"/>
    </xf>
    <xf numFmtId="49" fontId="2" fillId="0" borderId="0" xfId="0" applyNumberFormat="1" applyFont="1" applyBorder="1" applyAlignment="1" applyProtection="1">
      <alignment horizontal="center" vertical="top" wrapText="1"/>
    </xf>
    <xf numFmtId="2" fontId="13" fillId="0" borderId="0" xfId="0" applyNumberFormat="1" applyFont="1" applyBorder="1" applyAlignment="1" applyProtection="1">
      <alignment horizontal="center" vertical="top" wrapText="1"/>
    </xf>
    <xf numFmtId="0" fontId="2" fillId="0" borderId="0" xfId="0" applyFont="1" applyBorder="1" applyAlignment="1" applyProtection="1">
      <alignment vertical="top"/>
    </xf>
    <xf numFmtId="49" fontId="2" fillId="0" borderId="0" xfId="0" applyNumberFormat="1" applyFont="1" applyBorder="1" applyAlignment="1" applyProtection="1">
      <alignment horizontal="right" vertical="top" wrapText="1"/>
    </xf>
    <xf numFmtId="2" fontId="2" fillId="0" borderId="0" xfId="0" applyNumberFormat="1" applyFont="1" applyBorder="1" applyAlignment="1" applyProtection="1">
      <alignment horizontal="center" vertical="top" wrapText="1"/>
    </xf>
    <xf numFmtId="4" fontId="9" fillId="0" borderId="0" xfId="0" applyNumberFormat="1" applyFont="1" applyBorder="1" applyAlignment="1" applyProtection="1">
      <alignment horizontal="center" vertical="top"/>
    </xf>
    <xf numFmtId="2" fontId="2" fillId="0" borderId="0" xfId="0" applyNumberFormat="1" applyFont="1" applyBorder="1" applyAlignment="1" applyProtection="1">
      <alignment horizontal="left" vertical="top" wrapText="1" indent="1"/>
    </xf>
    <xf numFmtId="0" fontId="11" fillId="0" borderId="0" xfId="0" applyFont="1" applyBorder="1" applyAlignment="1" applyProtection="1">
      <alignment horizontal="center" vertical="top" wrapText="1"/>
    </xf>
    <xf numFmtId="0" fontId="2" fillId="0" borderId="0" xfId="1" applyFont="1" applyAlignment="1" applyProtection="1">
      <alignment horizontal="center" vertical="top"/>
    </xf>
    <xf numFmtId="4" fontId="15" fillId="0" borderId="0" xfId="0" applyNumberFormat="1" applyFont="1" applyFill="1" applyBorder="1" applyAlignment="1" applyProtection="1">
      <alignment horizontal="center" vertical="top"/>
    </xf>
    <xf numFmtId="4" fontId="15" fillId="0" borderId="0" xfId="0" applyNumberFormat="1" applyFont="1" applyBorder="1" applyAlignment="1" applyProtection="1">
      <alignment horizontal="center" vertical="top"/>
    </xf>
    <xf numFmtId="2" fontId="16" fillId="0" borderId="0" xfId="0" applyNumberFormat="1" applyFont="1" applyBorder="1" applyAlignment="1" applyProtection="1">
      <alignment horizontal="left" vertical="top" wrapText="1"/>
    </xf>
    <xf numFmtId="2" fontId="9" fillId="0" borderId="0" xfId="0" applyNumberFormat="1" applyFont="1" applyBorder="1" applyAlignment="1" applyProtection="1">
      <alignment horizontal="center" vertical="top" wrapText="1"/>
    </xf>
    <xf numFmtId="49" fontId="16" fillId="0" borderId="0" xfId="0" applyNumberFormat="1" applyFont="1" applyBorder="1" applyAlignment="1" applyProtection="1">
      <alignment horizontal="left" vertical="top" wrapText="1"/>
    </xf>
    <xf numFmtId="49" fontId="9" fillId="0" borderId="0" xfId="0" applyNumberFormat="1" applyFont="1" applyBorder="1" applyAlignment="1" applyProtection="1">
      <alignment horizontal="right" vertical="top" wrapText="1"/>
    </xf>
    <xf numFmtId="2" fontId="16" fillId="0" borderId="0" xfId="0" applyNumberFormat="1" applyFont="1" applyBorder="1" applyAlignment="1" applyProtection="1">
      <alignment horizontal="left" vertical="top" wrapText="1" indent="1"/>
    </xf>
    <xf numFmtId="49" fontId="9" fillId="0" borderId="2" xfId="0" applyNumberFormat="1" applyFont="1" applyBorder="1" applyAlignment="1" applyProtection="1">
      <alignment horizontal="center" vertical="top" wrapText="1"/>
    </xf>
    <xf numFmtId="2" fontId="9" fillId="0" borderId="2" xfId="0" applyNumberFormat="1" applyFont="1" applyBorder="1" applyAlignment="1" applyProtection="1">
      <alignment horizontal="center" vertical="top" wrapText="1"/>
    </xf>
    <xf numFmtId="4" fontId="2" fillId="0" borderId="2" xfId="0" applyNumberFormat="1" applyFont="1" applyBorder="1" applyAlignment="1" applyProtection="1">
      <alignment horizontal="center" vertical="top"/>
    </xf>
    <xf numFmtId="49" fontId="12" fillId="0" borderId="0" xfId="0" applyNumberFormat="1" applyFont="1" applyBorder="1" applyAlignment="1" applyProtection="1">
      <alignment horizontal="center" vertical="top" wrapText="1"/>
    </xf>
    <xf numFmtId="2" fontId="18" fillId="0" borderId="0" xfId="0" applyNumberFormat="1" applyFont="1" applyBorder="1" applyAlignment="1" applyProtection="1">
      <alignment horizontal="left" vertical="top" wrapText="1" indent="1"/>
    </xf>
    <xf numFmtId="4" fontId="12" fillId="0" borderId="0" xfId="0" applyNumberFormat="1" applyFont="1" applyBorder="1" applyAlignment="1" applyProtection="1">
      <alignment horizontal="right" vertical="top"/>
    </xf>
    <xf numFmtId="4" fontId="4" fillId="0" borderId="0" xfId="0" applyNumberFormat="1" applyFont="1" applyBorder="1" applyAlignment="1" applyProtection="1">
      <alignment horizontal="right" vertical="top"/>
    </xf>
    <xf numFmtId="4" fontId="16" fillId="0" borderId="0" xfId="0" applyNumberFormat="1" applyFont="1" applyBorder="1" applyAlignment="1" applyProtection="1">
      <alignment horizontal="right" vertical="top"/>
    </xf>
    <xf numFmtId="4" fontId="13" fillId="0" borderId="0" xfId="0" applyNumberFormat="1" applyFont="1" applyBorder="1" applyAlignment="1" applyProtection="1">
      <alignment horizontal="right" vertical="top"/>
    </xf>
    <xf numFmtId="0" fontId="8" fillId="0" borderId="4" xfId="1" applyFont="1" applyFill="1" applyBorder="1" applyAlignment="1" applyProtection="1">
      <alignment wrapText="1"/>
    </xf>
    <xf numFmtId="0" fontId="1" fillId="0" borderId="4" xfId="1" applyBorder="1" applyAlignment="1" applyProtection="1">
      <alignment wrapText="1"/>
    </xf>
  </cellXfs>
  <cellStyles count="4">
    <cellStyle name="Navadno" xfId="0" builtinId="0"/>
    <cellStyle name="Navadno 2" xfId="1"/>
    <cellStyle name="Navadno 3" xfId="3"/>
    <cellStyle name="Normal_GRADBENA DELA"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8"/>
  <sheetViews>
    <sheetView tabSelected="1" zoomScaleNormal="100" zoomScaleSheetLayoutView="100" zoomScalePageLayoutView="106" workbookViewId="0">
      <selection activeCell="A9" sqref="A9"/>
    </sheetView>
  </sheetViews>
  <sheetFormatPr defaultColWidth="8.88671875" defaultRowHeight="12" x14ac:dyDescent="0.2"/>
  <cols>
    <col min="1" max="1" width="5.6640625" style="40" customWidth="1"/>
    <col min="2" max="2" width="41.88671875" style="41" customWidth="1"/>
    <col min="3" max="3" width="6.109375" style="39" customWidth="1"/>
    <col min="4" max="4" width="8.33203125" style="42" customWidth="1"/>
    <col min="5" max="5" width="10.88671875" style="42" customWidth="1"/>
    <col min="6" max="6" width="12.5546875" style="43" customWidth="1"/>
    <col min="7" max="7" width="21.5546875" style="39" customWidth="1"/>
    <col min="8" max="16384" width="8.88671875" style="39"/>
  </cols>
  <sheetData>
    <row r="1" spans="1:102" ht="11.4" x14ac:dyDescent="0.2">
      <c r="A1" s="1" t="s">
        <v>0</v>
      </c>
      <c r="B1" s="2" t="s">
        <v>1</v>
      </c>
      <c r="C1" s="3" t="s">
        <v>2</v>
      </c>
      <c r="D1" s="4" t="s">
        <v>3</v>
      </c>
      <c r="E1" s="4" t="s">
        <v>5</v>
      </c>
      <c r="F1" s="5" t="s">
        <v>22</v>
      </c>
      <c r="G1" s="58"/>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row>
    <row r="2" spans="1:102" ht="11.4" x14ac:dyDescent="0.2">
      <c r="A2" s="6"/>
      <c r="B2" s="7"/>
      <c r="C2" s="8"/>
      <c r="D2" s="9"/>
      <c r="E2" s="9"/>
      <c r="F2" s="11"/>
      <c r="G2" s="58"/>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row>
    <row r="3" spans="1:102" s="118" customFormat="1" x14ac:dyDescent="0.25">
      <c r="A3" s="12" t="s">
        <v>186</v>
      </c>
      <c r="B3" s="13" t="s">
        <v>187</v>
      </c>
      <c r="C3" s="14"/>
      <c r="D3" s="15"/>
      <c r="E3" s="15"/>
      <c r="F3" s="16"/>
      <c r="G3" s="116"/>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ht="11.4" x14ac:dyDescent="0.2">
      <c r="A4" s="70"/>
      <c r="B4" s="70"/>
      <c r="C4" s="70"/>
      <c r="D4" s="70"/>
      <c r="E4" s="70"/>
      <c r="F4" s="70"/>
      <c r="G4" s="58"/>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row>
    <row r="5" spans="1:102" s="114" customFormat="1" x14ac:dyDescent="0.25">
      <c r="A5" s="71" t="str">
        <f>'A-Pripravljalna dela'!A3</f>
        <v>A</v>
      </c>
      <c r="B5" s="71" t="str">
        <f>'A-Pripravljalna dela'!B3</f>
        <v>PRIPRAVLJALNA DELA</v>
      </c>
      <c r="C5" s="72"/>
      <c r="D5" s="73"/>
      <c r="E5" s="73"/>
      <c r="F5" s="74">
        <f>'A-Pripravljalna dela'!F23</f>
        <v>0</v>
      </c>
      <c r="G5" s="11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row>
    <row r="6" spans="1:102" s="63" customFormat="1" ht="11.4" x14ac:dyDescent="0.2">
      <c r="A6" s="71" t="str">
        <f>'B-Demontažna dela'!A3</f>
        <v>B</v>
      </c>
      <c r="B6" s="71" t="str">
        <f>'B-Demontažna dela'!B3</f>
        <v>DEMONTAŽNA DELA</v>
      </c>
      <c r="C6" s="75"/>
      <c r="D6" s="76"/>
      <c r="E6" s="76"/>
      <c r="F6" s="74">
        <f>'B-Demontažna dela'!F21</f>
        <v>0</v>
      </c>
    </row>
    <row r="7" spans="1:102" s="63" customFormat="1" ht="11.4" x14ac:dyDescent="0.2">
      <c r="A7" s="71" t="str">
        <f>'C-Jeklena konstrukcija'!A3</f>
        <v>C</v>
      </c>
      <c r="B7" s="71" t="str">
        <f>'C-Jeklena konstrukcija'!B3</f>
        <v>JEKLENA KONSTRUKCIJA</v>
      </c>
      <c r="C7" s="75"/>
      <c r="D7" s="76"/>
      <c r="E7" s="76"/>
      <c r="F7" s="74">
        <f>'C-Jeklena konstrukcija'!F25</f>
        <v>0</v>
      </c>
    </row>
    <row r="8" spans="1:102" s="63" customFormat="1" ht="13.8" customHeight="1" x14ac:dyDescent="0.2">
      <c r="A8" s="71" t="str">
        <f>'D-Gradbena dela'!A3</f>
        <v>D</v>
      </c>
      <c r="B8" s="71" t="str">
        <f>'D-Gradbena dela'!B3</f>
        <v>GRADBENA DELA</v>
      </c>
      <c r="C8" s="75"/>
      <c r="D8" s="76"/>
      <c r="E8" s="76"/>
      <c r="F8" s="74">
        <f>'D-Gradbena dela'!F64</f>
        <v>0</v>
      </c>
    </row>
    <row r="9" spans="1:102" s="63" customFormat="1" ht="25.2" customHeight="1" x14ac:dyDescent="0.2">
      <c r="A9" s="71" t="str">
        <f>'E-elektro oprema in delo'!A4</f>
        <v>E</v>
      </c>
      <c r="B9" s="71" t="str">
        <f>'E-elektro oprema in delo'!B4</f>
        <v>DALJNOVODNA OPREMA IN ELEKTROMONTAŽNA DELA</v>
      </c>
      <c r="C9" s="75"/>
      <c r="D9" s="76"/>
      <c r="E9" s="76"/>
      <c r="F9" s="74">
        <f>'E-elektro oprema in delo'!F115</f>
        <v>0</v>
      </c>
    </row>
    <row r="10" spans="1:102" s="63" customFormat="1" ht="16.2" customHeight="1" x14ac:dyDescent="0.2">
      <c r="A10" s="41" t="str">
        <f>'F-Ozemljitve'!A3</f>
        <v>F</v>
      </c>
      <c r="B10" s="41" t="str">
        <f>'F-Ozemljitve'!B3</f>
        <v>OZEMLJITVE</v>
      </c>
      <c r="D10" s="64"/>
      <c r="E10" s="64"/>
      <c r="F10" s="43">
        <f>'F-Ozemljitve'!F32</f>
        <v>0</v>
      </c>
    </row>
    <row r="11" spans="1:102" s="63" customFormat="1" ht="15.6" customHeight="1" thickBot="1" x14ac:dyDescent="0.25">
      <c r="A11" s="66" t="str">
        <f>'G-Krajinska arhitektura'!A3</f>
        <v>G</v>
      </c>
      <c r="B11" s="66" t="str">
        <f>'G-Krajinska arhitektura'!B3</f>
        <v xml:space="preserve">KRAJINSKA ARHITEKTURA -  ZASADITVENA  DELA </v>
      </c>
      <c r="C11" s="67"/>
      <c r="D11" s="68"/>
      <c r="E11" s="68"/>
      <c r="F11" s="69">
        <f>'G-Krajinska arhitektura'!F38</f>
        <v>0</v>
      </c>
    </row>
    <row r="12" spans="1:102" s="63" customFormat="1" thickTop="1" x14ac:dyDescent="0.2">
      <c r="A12" s="41"/>
      <c r="B12" s="41"/>
      <c r="D12" s="64"/>
      <c r="E12" s="64"/>
      <c r="F12" s="65"/>
    </row>
    <row r="13" spans="1:102" s="63" customFormat="1" x14ac:dyDescent="0.25">
      <c r="A13" s="82"/>
      <c r="B13" s="82" t="s">
        <v>188</v>
      </c>
      <c r="C13" s="83"/>
      <c r="D13" s="84"/>
      <c r="E13" s="84"/>
      <c r="F13" s="56">
        <f>SUM(F5:F12)</f>
        <v>0</v>
      </c>
    </row>
    <row r="14" spans="1:102" s="63" customFormat="1" ht="12.6" thickBot="1" x14ac:dyDescent="0.25">
      <c r="A14" s="77"/>
      <c r="B14" s="78" t="s">
        <v>233</v>
      </c>
      <c r="C14" s="79"/>
      <c r="D14" s="80"/>
      <c r="E14" s="80"/>
      <c r="F14" s="81">
        <f>0.22*F13</f>
        <v>0</v>
      </c>
    </row>
    <row r="15" spans="1:102" s="63" customFormat="1" ht="12.6" thickTop="1" x14ac:dyDescent="0.25">
      <c r="A15" s="61"/>
      <c r="B15" s="82" t="s">
        <v>191</v>
      </c>
      <c r="C15" s="83"/>
      <c r="D15" s="84"/>
      <c r="E15" s="84"/>
      <c r="F15" s="95">
        <f>SUM(F13:F14)</f>
        <v>0</v>
      </c>
    </row>
    <row r="16" spans="1:102" s="63" customFormat="1" x14ac:dyDescent="0.2">
      <c r="A16" s="61"/>
      <c r="B16" s="62"/>
      <c r="D16" s="64"/>
      <c r="E16" s="64"/>
      <c r="F16" s="65"/>
    </row>
    <row r="17" spans="1:6" s="63" customFormat="1" x14ac:dyDescent="0.2">
      <c r="A17" s="61"/>
      <c r="B17" s="62"/>
      <c r="D17" s="64"/>
      <c r="E17" s="64"/>
      <c r="F17" s="65"/>
    </row>
    <row r="18" spans="1:6" s="63" customFormat="1" x14ac:dyDescent="0.2">
      <c r="A18" s="61"/>
      <c r="B18" s="62"/>
      <c r="D18" s="64"/>
      <c r="E18" s="64"/>
      <c r="F18" s="65"/>
    </row>
    <row r="19" spans="1:6" s="63" customFormat="1" ht="22.8" x14ac:dyDescent="0.2">
      <c r="A19" s="61"/>
      <c r="B19" s="62" t="s">
        <v>211</v>
      </c>
      <c r="D19" s="64"/>
      <c r="E19" s="64"/>
      <c r="F19" s="65"/>
    </row>
    <row r="20" spans="1:6" s="63" customFormat="1" x14ac:dyDescent="0.2">
      <c r="A20" s="61"/>
      <c r="B20" s="62"/>
      <c r="D20" s="64"/>
      <c r="E20" s="64"/>
      <c r="F20" s="65"/>
    </row>
    <row r="21" spans="1:6" s="63" customFormat="1" x14ac:dyDescent="0.2">
      <c r="A21" s="61"/>
      <c r="B21" s="62"/>
      <c r="D21" s="64"/>
      <c r="E21" s="64"/>
      <c r="F21" s="65"/>
    </row>
    <row r="22" spans="1:6" s="63" customFormat="1" x14ac:dyDescent="0.2">
      <c r="A22" s="61"/>
      <c r="B22" s="62"/>
      <c r="D22" s="64"/>
      <c r="E22" s="64"/>
      <c r="F22" s="65"/>
    </row>
    <row r="23" spans="1:6" s="63" customFormat="1" x14ac:dyDescent="0.2">
      <c r="A23" s="61"/>
      <c r="B23" s="62"/>
      <c r="D23" s="64"/>
      <c r="E23" s="64"/>
      <c r="F23" s="65"/>
    </row>
    <row r="24" spans="1:6" s="63" customFormat="1" x14ac:dyDescent="0.2">
      <c r="A24" s="61"/>
      <c r="B24" s="62"/>
      <c r="D24" s="64"/>
      <c r="E24" s="64"/>
      <c r="F24" s="65"/>
    </row>
    <row r="25" spans="1:6" s="63" customFormat="1" x14ac:dyDescent="0.2">
      <c r="A25" s="61"/>
      <c r="B25" s="62"/>
      <c r="D25" s="64"/>
      <c r="E25" s="64"/>
      <c r="F25" s="65"/>
    </row>
    <row r="26" spans="1:6" s="63" customFormat="1" x14ac:dyDescent="0.2">
      <c r="A26" s="61"/>
      <c r="B26" s="62"/>
      <c r="D26" s="64"/>
      <c r="E26" s="64"/>
      <c r="F26" s="65"/>
    </row>
    <row r="27" spans="1:6" s="63" customFormat="1" x14ac:dyDescent="0.2">
      <c r="A27" s="61"/>
      <c r="B27" s="62"/>
      <c r="D27" s="64"/>
      <c r="E27" s="64"/>
      <c r="F27" s="65"/>
    </row>
    <row r="28" spans="1:6" s="63" customFormat="1" x14ac:dyDescent="0.2">
      <c r="A28" s="61"/>
      <c r="B28" s="62"/>
      <c r="D28" s="64"/>
      <c r="E28" s="64"/>
      <c r="F28" s="65"/>
    </row>
    <row r="29" spans="1:6" s="63" customFormat="1" x14ac:dyDescent="0.2">
      <c r="A29" s="61"/>
      <c r="B29" s="62"/>
      <c r="D29" s="64"/>
      <c r="E29" s="64"/>
      <c r="F29" s="65"/>
    </row>
    <row r="30" spans="1:6" s="63" customFormat="1" x14ac:dyDescent="0.2">
      <c r="A30" s="61"/>
      <c r="B30" s="62"/>
      <c r="D30" s="64"/>
      <c r="E30" s="64"/>
      <c r="F30" s="65"/>
    </row>
    <row r="31" spans="1:6" s="63" customFormat="1" x14ac:dyDescent="0.2">
      <c r="A31" s="61"/>
      <c r="B31" s="62"/>
      <c r="D31" s="64"/>
      <c r="E31" s="64"/>
      <c r="F31" s="65"/>
    </row>
    <row r="32" spans="1:6" s="63" customFormat="1" x14ac:dyDescent="0.2">
      <c r="A32" s="61"/>
      <c r="B32" s="62"/>
      <c r="D32" s="64"/>
      <c r="E32" s="64"/>
      <c r="F32" s="65"/>
    </row>
    <row r="33" spans="1:6" s="63" customFormat="1" x14ac:dyDescent="0.2">
      <c r="A33" s="61"/>
      <c r="B33" s="62"/>
      <c r="D33" s="64"/>
      <c r="E33" s="64"/>
      <c r="F33" s="65"/>
    </row>
    <row r="34" spans="1:6" s="63" customFormat="1" x14ac:dyDescent="0.2">
      <c r="A34" s="61"/>
      <c r="B34" s="62"/>
      <c r="D34" s="64"/>
      <c r="E34" s="64"/>
      <c r="F34" s="65"/>
    </row>
    <row r="35" spans="1:6" s="63" customFormat="1" x14ac:dyDescent="0.2">
      <c r="A35" s="61"/>
      <c r="B35" s="62"/>
      <c r="D35" s="64"/>
      <c r="E35" s="64"/>
      <c r="F35" s="65"/>
    </row>
    <row r="36" spans="1:6" s="63" customFormat="1" x14ac:dyDescent="0.2">
      <c r="A36" s="61"/>
      <c r="B36" s="62"/>
      <c r="D36" s="64"/>
      <c r="E36" s="64"/>
      <c r="F36" s="65"/>
    </row>
    <row r="37" spans="1:6" s="63" customFormat="1" x14ac:dyDescent="0.2">
      <c r="A37" s="61"/>
      <c r="B37" s="62"/>
      <c r="D37" s="64"/>
      <c r="E37" s="64"/>
      <c r="F37" s="65"/>
    </row>
    <row r="38" spans="1:6" s="63" customFormat="1" x14ac:dyDescent="0.2">
      <c r="A38" s="61"/>
      <c r="B38" s="62"/>
      <c r="D38" s="64"/>
      <c r="E38" s="64"/>
      <c r="F38" s="65"/>
    </row>
    <row r="39" spans="1:6" s="63" customFormat="1" x14ac:dyDescent="0.2">
      <c r="A39" s="61"/>
      <c r="B39" s="62"/>
      <c r="D39" s="64"/>
      <c r="E39" s="64"/>
      <c r="F39" s="65"/>
    </row>
    <row r="40" spans="1:6" s="63" customFormat="1" x14ac:dyDescent="0.2">
      <c r="A40" s="61"/>
      <c r="B40" s="62"/>
      <c r="D40" s="64"/>
      <c r="E40" s="64"/>
      <c r="F40" s="65"/>
    </row>
    <row r="41" spans="1:6" s="63" customFormat="1" x14ac:dyDescent="0.2">
      <c r="A41" s="61"/>
      <c r="B41" s="62"/>
      <c r="D41" s="64"/>
      <c r="E41" s="64"/>
      <c r="F41" s="65"/>
    </row>
    <row r="42" spans="1:6" s="63" customFormat="1" x14ac:dyDescent="0.2">
      <c r="A42" s="61"/>
      <c r="B42" s="62"/>
      <c r="D42" s="64"/>
      <c r="E42" s="64"/>
      <c r="F42" s="65"/>
    </row>
    <row r="43" spans="1:6" s="63" customFormat="1" x14ac:dyDescent="0.2">
      <c r="A43" s="61"/>
      <c r="B43" s="62"/>
      <c r="D43" s="64"/>
      <c r="E43" s="64"/>
      <c r="F43" s="65"/>
    </row>
    <row r="44" spans="1:6" s="63" customFormat="1" x14ac:dyDescent="0.2">
      <c r="A44" s="61"/>
      <c r="B44" s="62"/>
      <c r="D44" s="64"/>
      <c r="E44" s="64"/>
      <c r="F44" s="65"/>
    </row>
    <row r="45" spans="1:6" s="63" customFormat="1" x14ac:dyDescent="0.2">
      <c r="A45" s="61"/>
      <c r="B45" s="62"/>
      <c r="D45" s="64"/>
      <c r="E45" s="64"/>
      <c r="F45" s="65"/>
    </row>
    <row r="46" spans="1:6" s="63" customFormat="1" x14ac:dyDescent="0.2">
      <c r="A46" s="61"/>
      <c r="B46" s="62"/>
      <c r="D46" s="64"/>
      <c r="E46" s="64"/>
      <c r="F46" s="65"/>
    </row>
    <row r="47" spans="1:6" s="63" customFormat="1" x14ac:dyDescent="0.2">
      <c r="A47" s="61"/>
      <c r="B47" s="62"/>
      <c r="D47" s="64"/>
      <c r="E47" s="64"/>
      <c r="F47" s="65"/>
    </row>
    <row r="48" spans="1:6" s="63" customFormat="1" x14ac:dyDescent="0.2">
      <c r="A48" s="61"/>
      <c r="B48" s="62"/>
      <c r="D48" s="64"/>
      <c r="E48" s="64"/>
      <c r="F48" s="65"/>
    </row>
  </sheetData>
  <sheetProtection algorithmName="SHA-512" hashValue="cs5acSy0cDR6BGrVN9YccdRglhZOqGBTZBdn2mYzPk6xwDnNu69oWIw/FBJyri4Oslr4jBsni/AyRP2KqYGw+g==" saltValue="G2RSdRMxKIQ9aiYqzXf7JA==" spinCount="100000" sheet="1" objects="1" scenarios="1"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 xml:space="preserve">&amp;L&amp;"Times New Roman CE,Običajno"&amp;9Datoteka: &amp;F
Načrt: 6X1&amp;R&amp;"Times New Roman CE,Običajno"&amp;9Id. oznaka:6X2011
Datum : &amp;D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3" sqref="I33"/>
    </sheetView>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6"/>
  <sheetViews>
    <sheetView zoomScaleNormal="100" zoomScaleSheetLayoutView="100" zoomScalePageLayoutView="106" workbookViewId="0">
      <selection activeCell="E5" sqref="E5"/>
    </sheetView>
  </sheetViews>
  <sheetFormatPr defaultColWidth="8.88671875" defaultRowHeight="12" x14ac:dyDescent="0.2"/>
  <cols>
    <col min="1" max="1" width="5.6640625" style="40" customWidth="1"/>
    <col min="2" max="2" width="41.88671875" style="41" customWidth="1"/>
    <col min="3" max="3" width="6.109375" style="39" customWidth="1"/>
    <col min="4" max="4" width="8.33203125" style="42" customWidth="1"/>
    <col min="5" max="5" width="10.88671875" style="42" customWidth="1"/>
    <col min="6" max="6" width="12.5546875" style="43" customWidth="1"/>
    <col min="7" max="7" width="21.5546875" style="39" customWidth="1"/>
    <col min="8" max="16384" width="8.88671875" style="39"/>
  </cols>
  <sheetData>
    <row r="1" spans="1:102" ht="11.4" x14ac:dyDescent="0.2">
      <c r="A1" s="1" t="s">
        <v>0</v>
      </c>
      <c r="B1" s="2" t="s">
        <v>1</v>
      </c>
      <c r="C1" s="3" t="s">
        <v>2</v>
      </c>
      <c r="D1" s="4" t="s">
        <v>3</v>
      </c>
      <c r="E1" s="4" t="s">
        <v>5</v>
      </c>
      <c r="F1" s="5" t="s">
        <v>22</v>
      </c>
      <c r="G1" s="58"/>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row>
    <row r="2" spans="1:102" ht="11.4" x14ac:dyDescent="0.2">
      <c r="A2" s="6"/>
      <c r="B2" s="7"/>
      <c r="C2" s="8"/>
      <c r="D2" s="9"/>
      <c r="E2" s="9"/>
      <c r="F2" s="11"/>
      <c r="G2" s="58"/>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row>
    <row r="3" spans="1:102" s="118" customFormat="1" x14ac:dyDescent="0.25">
      <c r="A3" s="12" t="s">
        <v>12</v>
      </c>
      <c r="B3" s="13" t="s">
        <v>72</v>
      </c>
      <c r="C3" s="14"/>
      <c r="D3" s="15"/>
      <c r="E3" s="27"/>
      <c r="F3" s="28"/>
      <c r="G3" s="116"/>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ht="11.4" x14ac:dyDescent="0.2">
      <c r="A4" s="17"/>
      <c r="B4" s="18"/>
      <c r="C4" s="19"/>
      <c r="D4" s="20"/>
      <c r="E4" s="20"/>
      <c r="F4" s="22"/>
      <c r="G4" s="58"/>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row>
    <row r="5" spans="1:102" ht="57" x14ac:dyDescent="0.2">
      <c r="A5" s="6" t="s">
        <v>6</v>
      </c>
      <c r="B5" s="7" t="s">
        <v>73</v>
      </c>
      <c r="C5" s="8" t="s">
        <v>65</v>
      </c>
      <c r="D5" s="9">
        <v>1</v>
      </c>
      <c r="E5" s="10"/>
      <c r="F5" s="11">
        <f>D5*E5</f>
        <v>0</v>
      </c>
      <c r="G5" s="58"/>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row>
    <row r="6" spans="1:102" ht="22.8" x14ac:dyDescent="0.2">
      <c r="A6" s="6" t="s">
        <v>10</v>
      </c>
      <c r="B6" s="7" t="s">
        <v>74</v>
      </c>
      <c r="C6" s="8"/>
      <c r="D6" s="9"/>
      <c r="E6" s="9"/>
      <c r="F6" s="11"/>
      <c r="G6" s="58"/>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row>
    <row r="7" spans="1:102" ht="45.6" x14ac:dyDescent="0.2">
      <c r="A7" s="6"/>
      <c r="B7" s="7" t="s">
        <v>75</v>
      </c>
      <c r="C7" s="8" t="s">
        <v>76</v>
      </c>
      <c r="D7" s="9">
        <v>1300</v>
      </c>
      <c r="E7" s="10"/>
      <c r="F7" s="11">
        <f t="shared" ref="F7:F10" si="0">D7*E7</f>
        <v>0</v>
      </c>
      <c r="G7" s="58"/>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row>
    <row r="8" spans="1:102" ht="45.6" x14ac:dyDescent="0.2">
      <c r="A8" s="6"/>
      <c r="B8" s="7" t="s">
        <v>77</v>
      </c>
      <c r="C8" s="8" t="s">
        <v>76</v>
      </c>
      <c r="D8" s="9">
        <v>200</v>
      </c>
      <c r="E8" s="10"/>
      <c r="F8" s="11">
        <f t="shared" si="0"/>
        <v>0</v>
      </c>
      <c r="G8" s="58"/>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row>
    <row r="9" spans="1:102" ht="22.8" x14ac:dyDescent="0.2">
      <c r="A9" s="6"/>
      <c r="B9" s="7" t="s">
        <v>78</v>
      </c>
      <c r="C9" s="8" t="s">
        <v>76</v>
      </c>
      <c r="D9" s="9">
        <v>170</v>
      </c>
      <c r="E9" s="10"/>
      <c r="F9" s="11">
        <f t="shared" si="0"/>
        <v>0</v>
      </c>
      <c r="G9" s="58"/>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row>
    <row r="10" spans="1:102" ht="50.25" customHeight="1" x14ac:dyDescent="0.2">
      <c r="A10" s="6"/>
      <c r="B10" s="23" t="s">
        <v>218</v>
      </c>
      <c r="C10" s="8" t="s">
        <v>65</v>
      </c>
      <c r="D10" s="9">
        <v>2</v>
      </c>
      <c r="E10" s="10"/>
      <c r="F10" s="11">
        <f t="shared" si="0"/>
        <v>0</v>
      </c>
      <c r="G10" s="58"/>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row>
    <row r="11" spans="1:102" ht="45.6" x14ac:dyDescent="0.2">
      <c r="A11" s="6" t="s">
        <v>7</v>
      </c>
      <c r="B11" s="7" t="s">
        <v>79</v>
      </c>
      <c r="C11" s="8" t="s">
        <v>65</v>
      </c>
      <c r="D11" s="9">
        <v>10</v>
      </c>
      <c r="E11" s="10"/>
      <c r="F11" s="11">
        <f t="shared" ref="F11:F20" si="1">D11*E11</f>
        <v>0</v>
      </c>
      <c r="G11" s="58"/>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row>
    <row r="12" spans="1:102" ht="45.6" x14ac:dyDescent="0.2">
      <c r="A12" s="6" t="s">
        <v>8</v>
      </c>
      <c r="B12" s="7" t="s">
        <v>80</v>
      </c>
      <c r="C12" s="8" t="s">
        <v>65</v>
      </c>
      <c r="D12" s="9">
        <v>29</v>
      </c>
      <c r="E12" s="10"/>
      <c r="F12" s="11">
        <f t="shared" si="1"/>
        <v>0</v>
      </c>
      <c r="G12" s="58"/>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row>
    <row r="13" spans="1:102" ht="57" x14ac:dyDescent="0.2">
      <c r="A13" s="6" t="s">
        <v>9</v>
      </c>
      <c r="B13" s="7" t="s">
        <v>81</v>
      </c>
      <c r="C13" s="8" t="s">
        <v>65</v>
      </c>
      <c r="D13" s="9">
        <v>1</v>
      </c>
      <c r="E13" s="10"/>
      <c r="F13" s="11">
        <f t="shared" si="1"/>
        <v>0</v>
      </c>
      <c r="G13" s="58"/>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row>
    <row r="14" spans="1:102" ht="58.5" customHeight="1" x14ac:dyDescent="0.2">
      <c r="A14" s="6" t="s">
        <v>68</v>
      </c>
      <c r="B14" s="7" t="s">
        <v>219</v>
      </c>
      <c r="C14" s="8" t="s">
        <v>65</v>
      </c>
      <c r="D14" s="9">
        <v>10</v>
      </c>
      <c r="E14" s="10"/>
      <c r="F14" s="11">
        <f t="shared" si="1"/>
        <v>0</v>
      </c>
      <c r="G14" s="58"/>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row>
    <row r="15" spans="1:102" ht="87.75" customHeight="1" x14ac:dyDescent="0.2">
      <c r="A15" s="6" t="s">
        <v>82</v>
      </c>
      <c r="B15" s="7" t="s">
        <v>83</v>
      </c>
      <c r="C15" s="8" t="s">
        <v>65</v>
      </c>
      <c r="D15" s="9">
        <v>3</v>
      </c>
      <c r="E15" s="10"/>
      <c r="F15" s="11">
        <f t="shared" si="1"/>
        <v>0</v>
      </c>
      <c r="G15" s="58"/>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row>
    <row r="16" spans="1:102" ht="111.75" customHeight="1" x14ac:dyDescent="0.2">
      <c r="A16" s="6" t="s">
        <v>84</v>
      </c>
      <c r="B16" s="7" t="s">
        <v>85</v>
      </c>
      <c r="C16" s="8" t="s">
        <v>65</v>
      </c>
      <c r="D16" s="9">
        <v>5</v>
      </c>
      <c r="E16" s="10"/>
      <c r="F16" s="11">
        <f t="shared" si="1"/>
        <v>0</v>
      </c>
      <c r="G16" s="58"/>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row>
    <row r="17" spans="1:102" ht="75.599999999999994" customHeight="1" x14ac:dyDescent="0.2">
      <c r="A17" s="6" t="s">
        <v>86</v>
      </c>
      <c r="B17" s="7" t="s">
        <v>234</v>
      </c>
      <c r="C17" s="8" t="s">
        <v>65</v>
      </c>
      <c r="D17" s="9">
        <v>1</v>
      </c>
      <c r="E17" s="10"/>
      <c r="F17" s="11">
        <f t="shared" si="1"/>
        <v>0</v>
      </c>
      <c r="G17" s="58"/>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row>
    <row r="18" spans="1:102" ht="49.2" customHeight="1" x14ac:dyDescent="0.2">
      <c r="A18" s="6" t="s">
        <v>87</v>
      </c>
      <c r="B18" s="7" t="s">
        <v>213</v>
      </c>
      <c r="C18" s="8" t="s">
        <v>65</v>
      </c>
      <c r="D18" s="9">
        <v>1</v>
      </c>
      <c r="E18" s="10"/>
      <c r="F18" s="11">
        <f t="shared" si="1"/>
        <v>0</v>
      </c>
      <c r="G18" s="58"/>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row>
    <row r="19" spans="1:102" ht="78" customHeight="1" x14ac:dyDescent="0.2">
      <c r="A19" s="6" t="s">
        <v>131</v>
      </c>
      <c r="B19" s="7" t="s">
        <v>214</v>
      </c>
      <c r="C19" s="8" t="s">
        <v>65</v>
      </c>
      <c r="D19" s="9">
        <v>1</v>
      </c>
      <c r="E19" s="10"/>
      <c r="F19" s="11">
        <f t="shared" si="1"/>
        <v>0</v>
      </c>
      <c r="G19" s="58"/>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row>
    <row r="20" spans="1:102" ht="111" customHeight="1" x14ac:dyDescent="0.2">
      <c r="A20" s="6" t="s">
        <v>212</v>
      </c>
      <c r="B20" s="7" t="s">
        <v>216</v>
      </c>
      <c r="C20" s="8" t="s">
        <v>65</v>
      </c>
      <c r="D20" s="9">
        <v>1</v>
      </c>
      <c r="E20" s="10"/>
      <c r="F20" s="11">
        <f t="shared" si="1"/>
        <v>0</v>
      </c>
      <c r="G20" s="58"/>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row>
    <row r="21" spans="1:102" ht="11.4" x14ac:dyDescent="0.2">
      <c r="A21" s="6"/>
      <c r="B21" s="7"/>
      <c r="C21" s="8"/>
      <c r="D21" s="9"/>
      <c r="E21" s="9"/>
      <c r="F21" s="11"/>
      <c r="G21" s="58"/>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row>
    <row r="22" spans="1:102" ht="22.8" x14ac:dyDescent="0.2">
      <c r="A22" s="17" t="s">
        <v>215</v>
      </c>
      <c r="B22" s="115" t="s">
        <v>199</v>
      </c>
      <c r="C22" s="19"/>
      <c r="D22" s="20"/>
      <c r="E22" s="20"/>
      <c r="F22" s="59">
        <f>SUM(F5:F20)*0.1</f>
        <v>0</v>
      </c>
      <c r="G22" s="58"/>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row>
    <row r="23" spans="1:102" s="114" customFormat="1" x14ac:dyDescent="0.25">
      <c r="A23" s="24"/>
      <c r="B23" s="25" t="s">
        <v>188</v>
      </c>
      <c r="C23" s="26"/>
      <c r="D23" s="27"/>
      <c r="E23" s="27"/>
      <c r="F23" s="28">
        <f>SUM(F5:F22)</f>
        <v>0</v>
      </c>
      <c r="G23" s="119"/>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row>
    <row r="24" spans="1:102" ht="11.4" x14ac:dyDescent="0.2">
      <c r="A24" s="6"/>
      <c r="B24" s="7"/>
      <c r="C24" s="8"/>
      <c r="D24" s="9"/>
      <c r="E24" s="9"/>
      <c r="F24" s="29"/>
      <c r="G24" s="58"/>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row>
    <row r="25" spans="1:102" x14ac:dyDescent="0.25">
      <c r="A25" s="24"/>
      <c r="B25" s="30"/>
      <c r="C25" s="31"/>
      <c r="D25" s="32"/>
      <c r="E25" s="33"/>
      <c r="F25" s="33"/>
    </row>
    <row r="26" spans="1:102" x14ac:dyDescent="0.25">
      <c r="A26" s="24"/>
      <c r="B26" s="30"/>
      <c r="C26" s="34"/>
      <c r="D26" s="35"/>
      <c r="E26" s="33"/>
      <c r="F26" s="36"/>
    </row>
    <row r="27" spans="1:102" x14ac:dyDescent="0.2">
      <c r="A27" s="24"/>
      <c r="B27" s="37"/>
      <c r="C27" s="38"/>
      <c r="D27" s="32"/>
      <c r="E27" s="33"/>
      <c r="F27" s="33"/>
    </row>
    <row r="28" spans="1:102" x14ac:dyDescent="0.25">
      <c r="A28" s="24"/>
      <c r="B28" s="30"/>
      <c r="C28" s="38"/>
      <c r="D28" s="32"/>
      <c r="E28" s="33"/>
      <c r="F28" s="33"/>
    </row>
    <row r="29" spans="1:102" ht="11.4" x14ac:dyDescent="0.2">
      <c r="A29" s="39"/>
      <c r="B29" s="39"/>
      <c r="D29" s="39"/>
      <c r="E29" s="39"/>
      <c r="F29" s="39"/>
    </row>
    <row r="30" spans="1:102" ht="11.4" x14ac:dyDescent="0.2">
      <c r="A30" s="39"/>
      <c r="B30" s="39"/>
      <c r="D30" s="39"/>
      <c r="E30" s="39"/>
      <c r="F30" s="39"/>
    </row>
    <row r="31" spans="1:102" ht="11.4" x14ac:dyDescent="0.2">
      <c r="A31" s="39"/>
      <c r="B31" s="39"/>
      <c r="D31" s="39"/>
      <c r="E31" s="39"/>
      <c r="F31" s="39"/>
    </row>
    <row r="32" spans="1:102" ht="11.4" x14ac:dyDescent="0.2">
      <c r="A32" s="39"/>
      <c r="B32" s="39"/>
      <c r="D32" s="39"/>
      <c r="E32" s="39"/>
      <c r="F32" s="39"/>
    </row>
    <row r="33" spans="1:6" ht="11.4" x14ac:dyDescent="0.2">
      <c r="A33" s="39"/>
      <c r="B33" s="39"/>
      <c r="D33" s="39"/>
      <c r="E33" s="39"/>
      <c r="F33" s="39"/>
    </row>
    <row r="34" spans="1:6" ht="11.4" x14ac:dyDescent="0.2">
      <c r="A34" s="39"/>
      <c r="B34" s="39"/>
      <c r="D34" s="39"/>
      <c r="E34" s="39"/>
      <c r="F34" s="39"/>
    </row>
    <row r="35" spans="1:6" ht="11.4" x14ac:dyDescent="0.2">
      <c r="A35" s="39"/>
      <c r="B35" s="39"/>
      <c r="D35" s="39"/>
      <c r="E35" s="39"/>
      <c r="F35" s="39"/>
    </row>
    <row r="36" spans="1:6" ht="11.4" x14ac:dyDescent="0.2">
      <c r="A36" s="39"/>
      <c r="B36" s="39"/>
      <c r="D36" s="39"/>
      <c r="E36" s="39"/>
      <c r="F36" s="39"/>
    </row>
  </sheetData>
  <sheetProtection algorithmName="SHA-512" hashValue="FBwi/t6Y5viI+u9sJj8oerBzdoMqdwmrKxXgFieemCjXe59RFQrklqZKR14eb3vWrrIXagQ2JUVCqnB1lhxg/A==" saltValue="g+5zxtQTU3r7rmsUvPAbMg==" spinCount="100000" sheet="1" objects="1" scenarios="1"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4"/>
  <sheetViews>
    <sheetView topLeftCell="A14" zoomScaleNormal="100" zoomScaleSheetLayoutView="100" zoomScalePageLayoutView="106" workbookViewId="0">
      <selection activeCell="E8" sqref="E8"/>
    </sheetView>
  </sheetViews>
  <sheetFormatPr defaultColWidth="8.88671875" defaultRowHeight="12" x14ac:dyDescent="0.2"/>
  <cols>
    <col min="1" max="1" width="5.6640625" style="40" customWidth="1"/>
    <col min="2" max="2" width="41.88671875" style="41" customWidth="1"/>
    <col min="3" max="3" width="6.109375" style="39" customWidth="1"/>
    <col min="4" max="4" width="8.33203125" style="42" customWidth="1"/>
    <col min="5" max="5" width="10.88671875" style="42" customWidth="1"/>
    <col min="6" max="6" width="12.5546875" style="43" customWidth="1"/>
    <col min="7" max="7" width="21.5546875" style="39" customWidth="1"/>
    <col min="8" max="16384" width="8.88671875" style="39"/>
  </cols>
  <sheetData>
    <row r="1" spans="1:102" ht="11.4" x14ac:dyDescent="0.2">
      <c r="A1" s="1" t="s">
        <v>0</v>
      </c>
      <c r="B1" s="2" t="s">
        <v>1</v>
      </c>
      <c r="C1" s="3" t="s">
        <v>2</v>
      </c>
      <c r="D1" s="4" t="s">
        <v>3</v>
      </c>
      <c r="E1" s="4" t="s">
        <v>5</v>
      </c>
      <c r="F1" s="5" t="s">
        <v>22</v>
      </c>
      <c r="G1" s="58"/>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row>
    <row r="2" spans="1:102" ht="11.4" x14ac:dyDescent="0.2">
      <c r="A2" s="6"/>
      <c r="B2" s="7"/>
      <c r="C2" s="8"/>
      <c r="D2" s="9"/>
      <c r="E2" s="9"/>
      <c r="F2" s="11"/>
      <c r="G2" s="58"/>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row>
    <row r="3" spans="1:102" s="118" customFormat="1" x14ac:dyDescent="0.25">
      <c r="A3" s="12" t="s">
        <v>11</v>
      </c>
      <c r="B3" s="13" t="s">
        <v>100</v>
      </c>
      <c r="C3" s="14"/>
      <c r="D3" s="15"/>
      <c r="E3" s="27"/>
      <c r="F3" s="28"/>
      <c r="G3" s="116"/>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s="123" customFormat="1" x14ac:dyDescent="0.25">
      <c r="A4" s="12"/>
      <c r="B4" s="46"/>
      <c r="C4" s="14"/>
      <c r="D4" s="15"/>
      <c r="E4" s="27"/>
      <c r="F4" s="28"/>
      <c r="G4" s="121"/>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row>
    <row r="5" spans="1:102" s="123" customFormat="1" ht="133.94999999999999" customHeight="1" x14ac:dyDescent="0.25">
      <c r="A5" s="12"/>
      <c r="B5" s="120" t="s">
        <v>235</v>
      </c>
      <c r="C5" s="14"/>
      <c r="D5" s="15"/>
      <c r="E5" s="27"/>
      <c r="F5" s="28"/>
      <c r="G5" s="121"/>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row>
    <row r="6" spans="1:102" ht="11.4" x14ac:dyDescent="0.2">
      <c r="A6" s="17"/>
      <c r="B6" s="18"/>
      <c r="C6" s="19"/>
      <c r="D6" s="20"/>
      <c r="E6" s="20"/>
      <c r="F6" s="22"/>
      <c r="G6" s="58"/>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row>
    <row r="7" spans="1:102" ht="11.4" x14ac:dyDescent="0.2">
      <c r="A7" s="6" t="s">
        <v>6</v>
      </c>
      <c r="B7" s="7" t="s">
        <v>99</v>
      </c>
      <c r="C7" s="8"/>
      <c r="D7" s="9"/>
      <c r="E7" s="9"/>
      <c r="F7" s="11"/>
      <c r="G7" s="58"/>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row>
    <row r="8" spans="1:102" ht="22.8" x14ac:dyDescent="0.2">
      <c r="A8" s="6"/>
      <c r="B8" s="23" t="s">
        <v>98</v>
      </c>
      <c r="C8" s="8" t="s">
        <v>65</v>
      </c>
      <c r="D8" s="9">
        <v>1</v>
      </c>
      <c r="E8" s="96"/>
      <c r="F8" s="11">
        <f>D8*E8</f>
        <v>0</v>
      </c>
      <c r="G8" s="58"/>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row>
    <row r="9" spans="1:102" ht="22.8" x14ac:dyDescent="0.2">
      <c r="A9" s="6"/>
      <c r="B9" s="23" t="s">
        <v>97</v>
      </c>
      <c r="C9" s="8" t="s">
        <v>96</v>
      </c>
      <c r="D9" s="9">
        <v>1</v>
      </c>
      <c r="E9" s="96"/>
      <c r="F9" s="11">
        <f>D9*E9</f>
        <v>0</v>
      </c>
      <c r="G9" s="58"/>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row>
    <row r="10" spans="1:102" ht="26.25" customHeight="1" x14ac:dyDescent="0.2">
      <c r="A10" s="6"/>
      <c r="B10" s="23" t="s">
        <v>95</v>
      </c>
      <c r="C10" s="8" t="s">
        <v>65</v>
      </c>
      <c r="D10" s="9">
        <v>1</v>
      </c>
      <c r="E10" s="96"/>
      <c r="F10" s="11">
        <f>D10*E10</f>
        <v>0</v>
      </c>
      <c r="G10" s="58"/>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row>
    <row r="11" spans="1:102" ht="34.200000000000003" x14ac:dyDescent="0.2">
      <c r="A11" s="6" t="s">
        <v>10</v>
      </c>
      <c r="B11" s="7" t="s">
        <v>94</v>
      </c>
      <c r="C11" s="8"/>
      <c r="D11" s="9"/>
      <c r="E11" s="9"/>
      <c r="F11" s="11"/>
      <c r="G11" s="58"/>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row>
    <row r="12" spans="1:102" ht="11.4" x14ac:dyDescent="0.2">
      <c r="A12" s="6"/>
      <c r="B12" s="23" t="s">
        <v>93</v>
      </c>
      <c r="C12" s="8" t="s">
        <v>65</v>
      </c>
      <c r="D12" s="9">
        <v>45</v>
      </c>
      <c r="E12" s="10"/>
      <c r="F12" s="11">
        <f>D12*E12</f>
        <v>0</v>
      </c>
      <c r="G12" s="58"/>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row>
    <row r="13" spans="1:102" ht="15" customHeight="1" x14ac:dyDescent="0.2">
      <c r="A13" s="6"/>
      <c r="B13" s="23" t="s">
        <v>92</v>
      </c>
      <c r="C13" s="8" t="s">
        <v>65</v>
      </c>
      <c r="D13" s="9">
        <v>66</v>
      </c>
      <c r="E13" s="10"/>
      <c r="F13" s="11">
        <f>D13*E13</f>
        <v>0</v>
      </c>
      <c r="G13" s="58"/>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row>
    <row r="14" spans="1:102" ht="75" customHeight="1" x14ac:dyDescent="0.2">
      <c r="A14" s="6" t="s">
        <v>7</v>
      </c>
      <c r="B14" s="7" t="s">
        <v>91</v>
      </c>
      <c r="C14" s="8" t="s">
        <v>65</v>
      </c>
      <c r="D14" s="9">
        <v>29</v>
      </c>
      <c r="E14" s="10"/>
      <c r="F14" s="11">
        <f>D14*E14</f>
        <v>0</v>
      </c>
      <c r="G14" s="58"/>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row>
    <row r="15" spans="1:102" ht="108" customHeight="1" x14ac:dyDescent="0.2">
      <c r="A15" s="6" t="s">
        <v>8</v>
      </c>
      <c r="B15" s="7" t="s">
        <v>90</v>
      </c>
      <c r="C15" s="124"/>
      <c r="D15" s="124"/>
      <c r="E15" s="124"/>
      <c r="F15" s="124"/>
      <c r="G15" s="58"/>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row>
    <row r="16" spans="1:102" ht="11.4" x14ac:dyDescent="0.2">
      <c r="A16" s="6"/>
      <c r="B16" s="23" t="s">
        <v>89</v>
      </c>
      <c r="C16" s="8" t="s">
        <v>65</v>
      </c>
      <c r="D16" s="9">
        <v>19</v>
      </c>
      <c r="E16" s="10"/>
      <c r="F16" s="11">
        <f>D16*E16</f>
        <v>0</v>
      </c>
      <c r="G16" s="58"/>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row>
    <row r="17" spans="1:102" ht="11.4" x14ac:dyDescent="0.2">
      <c r="A17" s="6"/>
      <c r="B17" s="23" t="s">
        <v>88</v>
      </c>
      <c r="C17" s="8" t="s">
        <v>65</v>
      </c>
      <c r="D17" s="9">
        <v>10</v>
      </c>
      <c r="E17" s="10"/>
      <c r="F17" s="11">
        <f>D17*E17</f>
        <v>0</v>
      </c>
      <c r="G17" s="58"/>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row>
    <row r="18" spans="1:102" ht="64.8" customHeight="1" x14ac:dyDescent="0.2">
      <c r="A18" s="6" t="s">
        <v>9</v>
      </c>
      <c r="B18" s="23" t="s">
        <v>236</v>
      </c>
      <c r="C18" s="8" t="s">
        <v>65</v>
      </c>
      <c r="D18" s="9">
        <v>1</v>
      </c>
      <c r="E18" s="10"/>
      <c r="F18" s="11">
        <f>D18*E18</f>
        <v>0</v>
      </c>
      <c r="G18" s="58"/>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row>
    <row r="19" spans="1:102" ht="11.4" x14ac:dyDescent="0.2">
      <c r="A19" s="6"/>
      <c r="B19" s="23"/>
      <c r="C19" s="8"/>
      <c r="D19" s="9"/>
      <c r="E19" s="9"/>
      <c r="F19" s="11"/>
      <c r="G19" s="58"/>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row>
    <row r="20" spans="1:102" ht="22.8" x14ac:dyDescent="0.2">
      <c r="A20" s="17" t="s">
        <v>68</v>
      </c>
      <c r="B20" s="115" t="s">
        <v>199</v>
      </c>
      <c r="C20" s="19"/>
      <c r="D20" s="20"/>
      <c r="E20" s="20"/>
      <c r="F20" s="22">
        <f>SUM(F2:F18)*0.1</f>
        <v>0</v>
      </c>
      <c r="G20" s="58"/>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row>
    <row r="21" spans="1:102" s="114" customFormat="1" x14ac:dyDescent="0.25">
      <c r="A21" s="24"/>
      <c r="B21" s="25" t="s">
        <v>188</v>
      </c>
      <c r="C21" s="26"/>
      <c r="D21" s="27"/>
      <c r="E21" s="27"/>
      <c r="F21" s="28">
        <f>SUM(F7:F20)</f>
        <v>0</v>
      </c>
      <c r="G21" s="119"/>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row>
    <row r="22" spans="1:102" ht="11.4" x14ac:dyDescent="0.2">
      <c r="A22" s="6"/>
      <c r="B22" s="45"/>
      <c r="C22" s="31"/>
      <c r="D22" s="44"/>
      <c r="E22" s="44"/>
      <c r="G22" s="58"/>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row>
    <row r="23" spans="1:102" x14ac:dyDescent="0.25">
      <c r="A23" s="24"/>
      <c r="B23" s="30"/>
      <c r="C23" s="31"/>
      <c r="D23" s="32"/>
      <c r="E23" s="33"/>
      <c r="F23" s="33"/>
    </row>
    <row r="24" spans="1:102" x14ac:dyDescent="0.25">
      <c r="A24" s="24"/>
      <c r="B24" s="30"/>
      <c r="C24" s="34"/>
      <c r="D24" s="35"/>
      <c r="E24" s="33"/>
      <c r="F24" s="36"/>
    </row>
    <row r="25" spans="1:102" x14ac:dyDescent="0.2">
      <c r="A25" s="24"/>
      <c r="B25" s="37"/>
      <c r="C25" s="38"/>
      <c r="D25" s="32"/>
      <c r="E25" s="33"/>
      <c r="F25" s="33"/>
    </row>
    <row r="26" spans="1:102" x14ac:dyDescent="0.25">
      <c r="A26" s="24"/>
      <c r="B26" s="30"/>
      <c r="C26" s="38"/>
      <c r="D26" s="32"/>
      <c r="E26" s="33"/>
      <c r="F26" s="33"/>
    </row>
    <row r="27" spans="1:102" ht="11.4" x14ac:dyDescent="0.2">
      <c r="A27" s="39"/>
      <c r="B27" s="39"/>
      <c r="D27" s="39"/>
      <c r="E27" s="39"/>
      <c r="F27" s="39"/>
    </row>
    <row r="28" spans="1:102" ht="11.4" x14ac:dyDescent="0.2">
      <c r="A28" s="39"/>
      <c r="B28" s="39"/>
      <c r="D28" s="39"/>
      <c r="E28" s="39"/>
      <c r="F28" s="39"/>
    </row>
    <row r="29" spans="1:102" ht="11.4" x14ac:dyDescent="0.2">
      <c r="A29" s="39"/>
      <c r="B29" s="39"/>
      <c r="D29" s="39"/>
      <c r="E29" s="39"/>
      <c r="F29" s="39"/>
    </row>
    <row r="30" spans="1:102" ht="11.4" x14ac:dyDescent="0.2">
      <c r="A30" s="39"/>
      <c r="B30" s="39"/>
      <c r="D30" s="39"/>
      <c r="E30" s="39"/>
      <c r="F30" s="39"/>
    </row>
    <row r="31" spans="1:102" ht="11.4" x14ac:dyDescent="0.2">
      <c r="A31" s="39"/>
      <c r="B31" s="39"/>
      <c r="D31" s="39"/>
      <c r="E31" s="39"/>
      <c r="F31" s="39"/>
    </row>
    <row r="32" spans="1:102" ht="11.4" x14ac:dyDescent="0.2">
      <c r="A32" s="39"/>
      <c r="B32" s="39"/>
      <c r="D32" s="39"/>
      <c r="E32" s="39"/>
      <c r="F32" s="39"/>
    </row>
    <row r="33" spans="1:6" ht="11.4" x14ac:dyDescent="0.2">
      <c r="A33" s="39"/>
      <c r="B33" s="39"/>
      <c r="D33" s="39"/>
      <c r="E33" s="39"/>
      <c r="F33" s="39"/>
    </row>
    <row r="34" spans="1:6" ht="11.4" x14ac:dyDescent="0.2">
      <c r="A34" s="39"/>
      <c r="B34" s="39"/>
      <c r="D34" s="39"/>
      <c r="E34" s="39"/>
      <c r="F34" s="39"/>
    </row>
  </sheetData>
  <sheetProtection algorithmName="SHA-512" hashValue="u4YstI5dlxF2pWDIk9ahB7E/Mmqx+zqxpAb/q9YpHbVcmo0kxUePPbvlNvvEMsifFQ1WIHH8dp0m/EJim+0KxA==" saltValue="0tyP1UNIRpdVZ7Ym+vbY9Q==" spinCount="100000" sheet="1" objects="1" scenarios="1"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8"/>
  <sheetViews>
    <sheetView topLeftCell="A6" zoomScaleNormal="100" zoomScaleSheetLayoutView="100" zoomScalePageLayoutView="106" workbookViewId="0">
      <selection activeCell="E8" sqref="E8"/>
    </sheetView>
  </sheetViews>
  <sheetFormatPr defaultColWidth="8.88671875" defaultRowHeight="12" x14ac:dyDescent="0.2"/>
  <cols>
    <col min="1" max="1" width="6.109375" style="53" customWidth="1"/>
    <col min="2" max="2" width="41.88671875" style="54" customWidth="1"/>
    <col min="3" max="3" width="5.88671875" style="39" customWidth="1"/>
    <col min="4" max="4" width="7.109375" style="42" customWidth="1"/>
    <col min="5" max="5" width="10.6640625" style="42" customWidth="1"/>
    <col min="6" max="6" width="13.88671875" style="43" customWidth="1"/>
    <col min="7" max="16384" width="8.88671875" style="39"/>
  </cols>
  <sheetData>
    <row r="1" spans="1:75" ht="11.4" x14ac:dyDescent="0.2">
      <c r="A1" s="47" t="s">
        <v>0</v>
      </c>
      <c r="B1" s="48" t="s">
        <v>1</v>
      </c>
      <c r="C1" s="3" t="s">
        <v>2</v>
      </c>
      <c r="D1" s="4" t="s">
        <v>3</v>
      </c>
      <c r="E1" s="4" t="s">
        <v>5</v>
      </c>
      <c r="F1" s="5" t="s">
        <v>22</v>
      </c>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row>
    <row r="2" spans="1:75" ht="11.4" x14ac:dyDescent="0.2">
      <c r="A2" s="51"/>
      <c r="B2" s="85"/>
      <c r="C2" s="31"/>
      <c r="D2" s="44"/>
      <c r="E2" s="44"/>
      <c r="F2" s="60"/>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row>
    <row r="3" spans="1:75" x14ac:dyDescent="0.2">
      <c r="A3" s="49" t="s">
        <v>13</v>
      </c>
      <c r="B3" s="50" t="s">
        <v>118</v>
      </c>
      <c r="C3" s="31"/>
      <c r="D3" s="44"/>
      <c r="E3" s="44"/>
      <c r="F3" s="60"/>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row>
    <row r="4" spans="1:75" x14ac:dyDescent="0.2">
      <c r="A4" s="51"/>
      <c r="B4" s="46"/>
      <c r="C4" s="31"/>
      <c r="D4" s="44"/>
      <c r="E4" s="44"/>
      <c r="F4" s="60"/>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row>
    <row r="5" spans="1:75" s="114" customFormat="1" x14ac:dyDescent="0.25">
      <c r="A5" s="88" t="s">
        <v>103</v>
      </c>
      <c r="B5" s="89" t="s">
        <v>119</v>
      </c>
      <c r="C5" s="90"/>
      <c r="D5" s="91"/>
      <c r="E5" s="91"/>
      <c r="F5" s="92"/>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row>
    <row r="6" spans="1:75" ht="22.8" x14ac:dyDescent="0.2">
      <c r="A6" s="51" t="s">
        <v>6</v>
      </c>
      <c r="B6" s="52" t="s">
        <v>120</v>
      </c>
      <c r="C6" s="8" t="s">
        <v>121</v>
      </c>
      <c r="D6" s="9">
        <v>75050</v>
      </c>
      <c r="E6" s="97"/>
      <c r="F6" s="11">
        <f t="shared" ref="F6:F21" si="0">D6*E6</f>
        <v>0</v>
      </c>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row>
    <row r="7" spans="1:75" ht="22.8" x14ac:dyDescent="0.2">
      <c r="A7" s="51" t="s">
        <v>10</v>
      </c>
      <c r="B7" s="52" t="s">
        <v>122</v>
      </c>
      <c r="C7" s="8" t="s">
        <v>121</v>
      </c>
      <c r="D7" s="9">
        <v>75050</v>
      </c>
      <c r="E7" s="97"/>
      <c r="F7" s="11">
        <f t="shared" si="0"/>
        <v>0</v>
      </c>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row>
    <row r="8" spans="1:75" ht="45.6" x14ac:dyDescent="0.2">
      <c r="A8" s="51" t="s">
        <v>7</v>
      </c>
      <c r="B8" s="52" t="s">
        <v>123</v>
      </c>
      <c r="C8" s="8" t="s">
        <v>121</v>
      </c>
      <c r="D8" s="9">
        <v>76530</v>
      </c>
      <c r="E8" s="98"/>
      <c r="F8" s="11">
        <f t="shared" si="0"/>
        <v>0</v>
      </c>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row>
    <row r="9" spans="1:75" ht="22.8" x14ac:dyDescent="0.2">
      <c r="A9" s="51" t="s">
        <v>8</v>
      </c>
      <c r="B9" s="52" t="s">
        <v>220</v>
      </c>
      <c r="C9" s="8" t="s">
        <v>18</v>
      </c>
      <c r="D9" s="9">
        <v>10</v>
      </c>
      <c r="E9" s="97"/>
      <c r="F9" s="11">
        <f t="shared" si="0"/>
        <v>0</v>
      </c>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row>
    <row r="10" spans="1:75" ht="11.4" x14ac:dyDescent="0.2">
      <c r="A10" s="51"/>
      <c r="B10" s="52"/>
      <c r="C10" s="8"/>
      <c r="D10" s="9"/>
      <c r="E10" s="125"/>
      <c r="F10" s="11"/>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row>
    <row r="11" spans="1:75" x14ac:dyDescent="0.2">
      <c r="A11" s="86" t="s">
        <v>110</v>
      </c>
      <c r="B11" s="25" t="s">
        <v>124</v>
      </c>
      <c r="C11" s="8"/>
      <c r="D11" s="9"/>
      <c r="E11" s="125"/>
      <c r="F11" s="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row>
    <row r="12" spans="1:75" ht="45.6" x14ac:dyDescent="0.2">
      <c r="A12" s="51" t="s">
        <v>9</v>
      </c>
      <c r="B12" s="52" t="s">
        <v>221</v>
      </c>
      <c r="C12" s="8" t="s">
        <v>65</v>
      </c>
      <c r="D12" s="9">
        <v>10</v>
      </c>
      <c r="E12" s="97"/>
      <c r="F12" s="11">
        <f t="shared" si="0"/>
        <v>0</v>
      </c>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row>
    <row r="13" spans="1:75" ht="74.400000000000006" customHeight="1" x14ac:dyDescent="0.2">
      <c r="A13" s="51" t="s">
        <v>68</v>
      </c>
      <c r="B13" s="52" t="s">
        <v>222</v>
      </c>
      <c r="C13" s="8" t="s">
        <v>65</v>
      </c>
      <c r="D13" s="9">
        <v>10</v>
      </c>
      <c r="E13" s="97"/>
      <c r="F13" s="11">
        <f t="shared" si="0"/>
        <v>0</v>
      </c>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row>
    <row r="14" spans="1:75" ht="11.4" x14ac:dyDescent="0.2">
      <c r="A14" s="51"/>
      <c r="B14" s="52"/>
      <c r="C14" s="8"/>
      <c r="D14" s="9"/>
      <c r="E14" s="125"/>
      <c r="F14" s="11"/>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row>
    <row r="15" spans="1:75" x14ac:dyDescent="0.2">
      <c r="A15" s="86" t="s">
        <v>116</v>
      </c>
      <c r="B15" s="87" t="s">
        <v>125</v>
      </c>
      <c r="C15" s="8"/>
      <c r="D15" s="9"/>
      <c r="E15" s="125"/>
      <c r="F15" s="11"/>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row>
    <row r="16" spans="1:75" ht="84" customHeight="1" x14ac:dyDescent="0.2">
      <c r="A16" s="51" t="s">
        <v>82</v>
      </c>
      <c r="B16" s="52" t="s">
        <v>223</v>
      </c>
      <c r="C16" s="8" t="s">
        <v>65</v>
      </c>
      <c r="D16" s="9">
        <v>1</v>
      </c>
      <c r="E16" s="98"/>
      <c r="F16" s="11">
        <f t="shared" si="0"/>
        <v>0</v>
      </c>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row>
    <row r="17" spans="1:75" ht="11.4" x14ac:dyDescent="0.2">
      <c r="A17" s="51"/>
      <c r="B17" s="52"/>
      <c r="C17" s="8"/>
      <c r="D17" s="9"/>
      <c r="E17" s="9"/>
      <c r="F17" s="1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row>
    <row r="18" spans="1:75" x14ac:dyDescent="0.2">
      <c r="A18" s="86" t="s">
        <v>126</v>
      </c>
      <c r="B18" s="87" t="s">
        <v>127</v>
      </c>
      <c r="C18" s="8"/>
      <c r="D18" s="9"/>
      <c r="E18" s="9"/>
      <c r="F18" s="11"/>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row>
    <row r="19" spans="1:75" ht="130.19999999999999" customHeight="1" x14ac:dyDescent="0.2">
      <c r="A19" s="51" t="s">
        <v>84</v>
      </c>
      <c r="B19" s="52" t="s">
        <v>224</v>
      </c>
      <c r="C19" s="8" t="s">
        <v>65</v>
      </c>
      <c r="D19" s="9">
        <v>10</v>
      </c>
      <c r="E19" s="10"/>
      <c r="F19" s="11">
        <f t="shared" si="0"/>
        <v>0</v>
      </c>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row>
    <row r="20" spans="1:75" ht="34.200000000000003" x14ac:dyDescent="0.2">
      <c r="A20" s="51" t="s">
        <v>86</v>
      </c>
      <c r="B20" s="52" t="s">
        <v>128</v>
      </c>
      <c r="C20" s="8" t="s">
        <v>65</v>
      </c>
      <c r="D20" s="9">
        <v>1</v>
      </c>
      <c r="E20" s="10"/>
      <c r="F20" s="11">
        <f t="shared" si="0"/>
        <v>0</v>
      </c>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row>
    <row r="21" spans="1:75" ht="34.200000000000003" x14ac:dyDescent="0.2">
      <c r="A21" s="93" t="s">
        <v>87</v>
      </c>
      <c r="B21" s="94" t="s">
        <v>129</v>
      </c>
      <c r="C21" s="19" t="s">
        <v>18</v>
      </c>
      <c r="D21" s="20">
        <v>10</v>
      </c>
      <c r="E21" s="21"/>
      <c r="F21" s="22">
        <f t="shared" si="0"/>
        <v>0</v>
      </c>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row>
    <row r="22" spans="1:75" x14ac:dyDescent="0.2">
      <c r="A22" s="51"/>
      <c r="B22" s="87" t="s">
        <v>130</v>
      </c>
      <c r="C22" s="8"/>
      <c r="D22" s="9"/>
      <c r="E22" s="9"/>
      <c r="F22" s="11">
        <f>SUM(F6:F21)</f>
        <v>0</v>
      </c>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row>
    <row r="23" spans="1:75" ht="11.4" x14ac:dyDescent="0.2">
      <c r="A23" s="51"/>
      <c r="B23" s="52"/>
      <c r="C23" s="8"/>
      <c r="D23" s="9"/>
      <c r="E23" s="9"/>
      <c r="F23" s="11"/>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row>
    <row r="24" spans="1:75" ht="22.8" x14ac:dyDescent="0.2">
      <c r="A24" s="93" t="s">
        <v>131</v>
      </c>
      <c r="B24" s="115" t="s">
        <v>210</v>
      </c>
      <c r="C24" s="19" t="s">
        <v>4</v>
      </c>
      <c r="D24" s="20">
        <v>5</v>
      </c>
      <c r="E24" s="20"/>
      <c r="F24" s="22">
        <f>F22*0.05</f>
        <v>0</v>
      </c>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row>
    <row r="25" spans="1:75" s="114" customFormat="1" x14ac:dyDescent="0.25">
      <c r="A25" s="86"/>
      <c r="B25" s="87" t="s">
        <v>132</v>
      </c>
      <c r="C25" s="26"/>
      <c r="D25" s="27"/>
      <c r="E25" s="27"/>
      <c r="F25" s="28">
        <f>SUM(F22:F24)</f>
        <v>0</v>
      </c>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row>
    <row r="26" spans="1:75" ht="11.4" x14ac:dyDescent="0.2">
      <c r="A26" s="51"/>
      <c r="B26" s="52"/>
      <c r="C26" s="8"/>
      <c r="D26" s="9"/>
      <c r="E26" s="9"/>
      <c r="F26" s="11"/>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row>
    <row r="27" spans="1:75" x14ac:dyDescent="0.25">
      <c r="D27" s="55"/>
      <c r="F27" s="56"/>
    </row>
    <row r="28" spans="1:75" x14ac:dyDescent="0.25">
      <c r="D28" s="55"/>
      <c r="F28" s="56"/>
    </row>
  </sheetData>
  <sheetProtection algorithmName="SHA-512" hashValue="00EsE7raJyZv1ajHACWcEwHo1TsmnpaTzEi/tgB9d42c0SENW5ZXDavdyKuE789o7IVYNsrcZGCG8UIYx/qrQA==" saltValue="9/yG25MHHF6ME2oz0sVWuQ==" spinCount="100000" sheet="1" objects="1" scenarios="1" selectLockedCells="1"/>
  <pageMargins left="0.98425196850393704" right="0.70866141732283472" top="0.78740157480314965" bottom="0.98425196850393704" header="0" footer="0.19685039370078741"/>
  <pageSetup paperSize="9" scale="97"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65"/>
  <sheetViews>
    <sheetView topLeftCell="A6" zoomScaleNormal="100" zoomScaleSheetLayoutView="85" zoomScalePageLayoutView="106" workbookViewId="0">
      <selection activeCell="E8" sqref="E8"/>
    </sheetView>
  </sheetViews>
  <sheetFormatPr defaultColWidth="8.88671875" defaultRowHeight="12" x14ac:dyDescent="0.2"/>
  <cols>
    <col min="1" max="1" width="5.6640625" style="53" customWidth="1"/>
    <col min="2" max="2" width="41.88671875" style="54" customWidth="1"/>
    <col min="3" max="3" width="6.109375" style="39" customWidth="1"/>
    <col min="4" max="4" width="8.109375" style="42" customWidth="1"/>
    <col min="5" max="5" width="9.88671875" style="42" customWidth="1"/>
    <col min="6" max="6" width="11.88671875" style="43" customWidth="1"/>
    <col min="7" max="7" width="21.5546875" style="39" customWidth="1"/>
    <col min="8" max="16384" width="8.88671875" style="39"/>
  </cols>
  <sheetData>
    <row r="1" spans="1:102" ht="11.4" x14ac:dyDescent="0.2">
      <c r="A1" s="47" t="s">
        <v>0</v>
      </c>
      <c r="B1" s="126" t="s">
        <v>1</v>
      </c>
      <c r="C1" s="127" t="s">
        <v>2</v>
      </c>
      <c r="D1" s="128" t="s">
        <v>3</v>
      </c>
      <c r="E1" s="128" t="s">
        <v>5</v>
      </c>
      <c r="F1" s="129" t="s">
        <v>22</v>
      </c>
      <c r="G1" s="58"/>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row>
    <row r="2" spans="1:102" s="132" customFormat="1" x14ac:dyDescent="0.25">
      <c r="A2" s="51"/>
      <c r="B2" s="130"/>
      <c r="C2" s="130"/>
      <c r="D2" s="131"/>
      <c r="E2" s="131"/>
      <c r="F2" s="131"/>
    </row>
    <row r="3" spans="1:102" s="132" customFormat="1" ht="13.2" x14ac:dyDescent="0.25">
      <c r="A3" s="133" t="s">
        <v>14</v>
      </c>
      <c r="B3" s="134" t="s">
        <v>189</v>
      </c>
      <c r="C3" s="130"/>
      <c r="D3" s="131"/>
      <c r="E3" s="131"/>
      <c r="F3" s="131"/>
    </row>
    <row r="4" spans="1:102" s="132" customFormat="1" x14ac:dyDescent="0.25">
      <c r="A4" s="51"/>
      <c r="B4" s="130"/>
      <c r="C4" s="130"/>
      <c r="D4" s="131"/>
      <c r="E4" s="131"/>
      <c r="F4" s="131"/>
    </row>
    <row r="5" spans="1:102" s="132" customFormat="1" x14ac:dyDescent="0.2">
      <c r="A5" s="135" t="s">
        <v>201</v>
      </c>
      <c r="B5" s="135" t="s">
        <v>133</v>
      </c>
      <c r="C5" s="135"/>
      <c r="D5" s="136"/>
      <c r="E5" s="136"/>
      <c r="F5" s="136"/>
    </row>
    <row r="6" spans="1:102" s="132" customFormat="1" ht="11.4" x14ac:dyDescent="0.2">
      <c r="A6" s="137">
        <v>1</v>
      </c>
      <c r="B6" s="138" t="s">
        <v>134</v>
      </c>
      <c r="C6" s="139" t="s">
        <v>135</v>
      </c>
      <c r="D6" s="140">
        <v>1</v>
      </c>
      <c r="E6" s="107"/>
      <c r="F6" s="140">
        <f t="shared" ref="F6:F17" si="0">D6*E6</f>
        <v>0</v>
      </c>
    </row>
    <row r="7" spans="1:102" s="132" customFormat="1" ht="11.4" x14ac:dyDescent="0.2">
      <c r="A7" s="137">
        <f>A6+1</f>
        <v>2</v>
      </c>
      <c r="B7" s="141" t="s">
        <v>136</v>
      </c>
      <c r="C7" s="142" t="s">
        <v>18</v>
      </c>
      <c r="D7" s="143">
        <v>5</v>
      </c>
      <c r="E7" s="108"/>
      <c r="F7" s="143">
        <f t="shared" si="0"/>
        <v>0</v>
      </c>
    </row>
    <row r="8" spans="1:102" s="132" customFormat="1" ht="22.8" x14ac:dyDescent="0.2">
      <c r="A8" s="137">
        <f>A7+1</f>
        <v>3</v>
      </c>
      <c r="B8" s="144" t="s">
        <v>231</v>
      </c>
      <c r="C8" s="142" t="s">
        <v>113</v>
      </c>
      <c r="D8" s="143">
        <v>45</v>
      </c>
      <c r="E8" s="108"/>
      <c r="F8" s="143">
        <f>D8*E8</f>
        <v>0</v>
      </c>
    </row>
    <row r="9" spans="1:102" s="132" customFormat="1" ht="22.8" x14ac:dyDescent="0.2">
      <c r="A9" s="137">
        <f>A8+1</f>
        <v>4</v>
      </c>
      <c r="B9" s="144" t="s">
        <v>232</v>
      </c>
      <c r="C9" s="142" t="s">
        <v>113</v>
      </c>
      <c r="D9" s="143">
        <v>105</v>
      </c>
      <c r="E9" s="108"/>
      <c r="F9" s="143">
        <f t="shared" si="0"/>
        <v>0</v>
      </c>
    </row>
    <row r="10" spans="1:102" s="132" customFormat="1" ht="22.8" x14ac:dyDescent="0.2">
      <c r="A10" s="137">
        <v>5</v>
      </c>
      <c r="B10" s="145" t="s">
        <v>137</v>
      </c>
      <c r="C10" s="146" t="s">
        <v>113</v>
      </c>
      <c r="D10" s="147">
        <v>3</v>
      </c>
      <c r="E10" s="109"/>
      <c r="F10" s="143">
        <f t="shared" si="0"/>
        <v>0</v>
      </c>
    </row>
    <row r="11" spans="1:102" s="132" customFormat="1" ht="45.6" x14ac:dyDescent="0.2">
      <c r="A11" s="137">
        <v>6</v>
      </c>
      <c r="B11" s="145" t="s">
        <v>138</v>
      </c>
      <c r="C11" s="146" t="s">
        <v>121</v>
      </c>
      <c r="D11" s="147">
        <v>350</v>
      </c>
      <c r="E11" s="109"/>
      <c r="F11" s="143">
        <f>D11*E11</f>
        <v>0</v>
      </c>
    </row>
    <row r="12" spans="1:102" s="132" customFormat="1" ht="45.6" x14ac:dyDescent="0.2">
      <c r="A12" s="137">
        <v>7</v>
      </c>
      <c r="B12" s="145" t="s">
        <v>139</v>
      </c>
      <c r="C12" s="146" t="s">
        <v>121</v>
      </c>
      <c r="D12" s="147">
        <v>210</v>
      </c>
      <c r="E12" s="109"/>
      <c r="F12" s="143">
        <f t="shared" si="0"/>
        <v>0</v>
      </c>
    </row>
    <row r="13" spans="1:102" s="132" customFormat="1" ht="28.5" customHeight="1" x14ac:dyDescent="0.2">
      <c r="A13" s="137">
        <v>8</v>
      </c>
      <c r="B13" s="145" t="s">
        <v>140</v>
      </c>
      <c r="C13" s="146" t="s">
        <v>141</v>
      </c>
      <c r="D13" s="147">
        <v>80</v>
      </c>
      <c r="E13" s="109"/>
      <c r="F13" s="143">
        <f t="shared" si="0"/>
        <v>0</v>
      </c>
    </row>
    <row r="14" spans="1:102" s="132" customFormat="1" ht="22.8" x14ac:dyDescent="0.2">
      <c r="A14" s="137">
        <v>9</v>
      </c>
      <c r="B14" s="145" t="s">
        <v>142</v>
      </c>
      <c r="C14" s="146" t="s">
        <v>113</v>
      </c>
      <c r="D14" s="147">
        <v>36</v>
      </c>
      <c r="E14" s="109"/>
      <c r="F14" s="143">
        <f t="shared" si="0"/>
        <v>0</v>
      </c>
    </row>
    <row r="15" spans="1:102" s="149" customFormat="1" ht="23.4" x14ac:dyDescent="0.25">
      <c r="A15" s="137">
        <v>10</v>
      </c>
      <c r="B15" s="141" t="s">
        <v>143</v>
      </c>
      <c r="C15" s="142" t="s">
        <v>113</v>
      </c>
      <c r="D15" s="143">
        <v>115</v>
      </c>
      <c r="E15" s="108"/>
      <c r="F15" s="143">
        <f t="shared" si="0"/>
        <v>0</v>
      </c>
      <c r="G15" s="148"/>
    </row>
    <row r="16" spans="1:102" s="149" customFormat="1" x14ac:dyDescent="0.25">
      <c r="A16" s="137">
        <v>11</v>
      </c>
      <c r="B16" s="141" t="s">
        <v>144</v>
      </c>
      <c r="C16" s="142" t="s">
        <v>113</v>
      </c>
      <c r="D16" s="143">
        <v>40</v>
      </c>
      <c r="E16" s="108"/>
      <c r="F16" s="143">
        <f t="shared" si="0"/>
        <v>0</v>
      </c>
      <c r="G16" s="148"/>
    </row>
    <row r="17" spans="1:6" s="132" customFormat="1" ht="22.8" x14ac:dyDescent="0.2">
      <c r="A17" s="137">
        <v>12</v>
      </c>
      <c r="B17" s="150" t="s">
        <v>145</v>
      </c>
      <c r="C17" s="151" t="s">
        <v>141</v>
      </c>
      <c r="D17" s="152">
        <v>240</v>
      </c>
      <c r="E17" s="110"/>
      <c r="F17" s="153">
        <f t="shared" si="0"/>
        <v>0</v>
      </c>
    </row>
    <row r="18" spans="1:6" s="132" customFormat="1" x14ac:dyDescent="0.25">
      <c r="A18" s="137"/>
      <c r="B18" s="154" t="s">
        <v>146</v>
      </c>
      <c r="C18" s="146"/>
      <c r="D18" s="147"/>
      <c r="E18" s="147"/>
      <c r="F18" s="143">
        <f>SUM(F6:F17)</f>
        <v>0</v>
      </c>
    </row>
    <row r="19" spans="1:6" ht="11.4" x14ac:dyDescent="0.2">
      <c r="A19" s="137"/>
      <c r="B19" s="145"/>
      <c r="C19" s="146"/>
      <c r="D19" s="147"/>
      <c r="E19" s="147"/>
      <c r="F19" s="143"/>
    </row>
    <row r="20" spans="1:6" x14ac:dyDescent="0.2">
      <c r="A20" s="135" t="s">
        <v>202</v>
      </c>
      <c r="B20" s="135" t="s">
        <v>147</v>
      </c>
      <c r="C20" s="135"/>
      <c r="D20" s="136"/>
      <c r="E20" s="136"/>
      <c r="F20" s="136"/>
    </row>
    <row r="21" spans="1:6" ht="11.4" x14ac:dyDescent="0.2">
      <c r="A21" s="137">
        <v>13</v>
      </c>
      <c r="B21" s="138" t="s">
        <v>134</v>
      </c>
      <c r="C21" s="139" t="s">
        <v>135</v>
      </c>
      <c r="D21" s="140">
        <v>1</v>
      </c>
      <c r="E21" s="107"/>
      <c r="F21" s="140">
        <f t="shared" ref="F21:F32" si="1">D21*E21</f>
        <v>0</v>
      </c>
    </row>
    <row r="22" spans="1:6" ht="11.4" x14ac:dyDescent="0.2">
      <c r="A22" s="137">
        <v>14</v>
      </c>
      <c r="B22" s="141" t="s">
        <v>136</v>
      </c>
      <c r="C22" s="142" t="s">
        <v>18</v>
      </c>
      <c r="D22" s="143">
        <v>5</v>
      </c>
      <c r="E22" s="108"/>
      <c r="F22" s="143">
        <f t="shared" si="1"/>
        <v>0</v>
      </c>
    </row>
    <row r="23" spans="1:6" s="132" customFormat="1" ht="22.8" x14ac:dyDescent="0.2">
      <c r="A23" s="137">
        <v>15</v>
      </c>
      <c r="B23" s="144" t="s">
        <v>231</v>
      </c>
      <c r="C23" s="142" t="s">
        <v>113</v>
      </c>
      <c r="D23" s="143">
        <v>33</v>
      </c>
      <c r="E23" s="108"/>
      <c r="F23" s="143">
        <f t="shared" si="1"/>
        <v>0</v>
      </c>
    </row>
    <row r="24" spans="1:6" s="132" customFormat="1" ht="22.8" x14ac:dyDescent="0.2">
      <c r="A24" s="137">
        <v>16</v>
      </c>
      <c r="B24" s="144" t="s">
        <v>232</v>
      </c>
      <c r="C24" s="142" t="s">
        <v>113</v>
      </c>
      <c r="D24" s="143">
        <v>77</v>
      </c>
      <c r="E24" s="108"/>
      <c r="F24" s="143">
        <f t="shared" si="1"/>
        <v>0</v>
      </c>
    </row>
    <row r="25" spans="1:6" ht="22.8" x14ac:dyDescent="0.2">
      <c r="A25" s="137">
        <v>17</v>
      </c>
      <c r="B25" s="145" t="s">
        <v>137</v>
      </c>
      <c r="C25" s="146" t="s">
        <v>113</v>
      </c>
      <c r="D25" s="147">
        <v>2.5</v>
      </c>
      <c r="E25" s="109"/>
      <c r="F25" s="143">
        <f t="shared" si="1"/>
        <v>0</v>
      </c>
    </row>
    <row r="26" spans="1:6" ht="45.6" x14ac:dyDescent="0.2">
      <c r="A26" s="137">
        <v>18</v>
      </c>
      <c r="B26" s="145" t="s">
        <v>138</v>
      </c>
      <c r="C26" s="146" t="s">
        <v>121</v>
      </c>
      <c r="D26" s="147">
        <v>325</v>
      </c>
      <c r="E26" s="109"/>
      <c r="F26" s="143">
        <f t="shared" si="1"/>
        <v>0</v>
      </c>
    </row>
    <row r="27" spans="1:6" ht="45.6" x14ac:dyDescent="0.2">
      <c r="A27" s="137">
        <v>19</v>
      </c>
      <c r="B27" s="145" t="s">
        <v>139</v>
      </c>
      <c r="C27" s="146" t="s">
        <v>121</v>
      </c>
      <c r="D27" s="147">
        <v>180</v>
      </c>
      <c r="E27" s="109"/>
      <c r="F27" s="143">
        <f t="shared" si="1"/>
        <v>0</v>
      </c>
    </row>
    <row r="28" spans="1:6" ht="27.75" customHeight="1" x14ac:dyDescent="0.2">
      <c r="A28" s="137">
        <v>20</v>
      </c>
      <c r="B28" s="145" t="s">
        <v>140</v>
      </c>
      <c r="C28" s="146" t="s">
        <v>141</v>
      </c>
      <c r="D28" s="147">
        <v>50</v>
      </c>
      <c r="E28" s="109"/>
      <c r="F28" s="143">
        <f t="shared" si="1"/>
        <v>0</v>
      </c>
    </row>
    <row r="29" spans="1:6" ht="22.8" x14ac:dyDescent="0.2">
      <c r="A29" s="137">
        <v>21</v>
      </c>
      <c r="B29" s="145" t="s">
        <v>142</v>
      </c>
      <c r="C29" s="146" t="s">
        <v>113</v>
      </c>
      <c r="D29" s="147">
        <v>28</v>
      </c>
      <c r="E29" s="109"/>
      <c r="F29" s="143">
        <f t="shared" si="1"/>
        <v>0</v>
      </c>
    </row>
    <row r="30" spans="1:6" ht="22.8" x14ac:dyDescent="0.2">
      <c r="A30" s="137">
        <v>22</v>
      </c>
      <c r="B30" s="141" t="s">
        <v>143</v>
      </c>
      <c r="C30" s="142" t="s">
        <v>113</v>
      </c>
      <c r="D30" s="143">
        <v>80</v>
      </c>
      <c r="E30" s="108"/>
      <c r="F30" s="143">
        <f t="shared" si="1"/>
        <v>0</v>
      </c>
    </row>
    <row r="31" spans="1:6" ht="11.4" x14ac:dyDescent="0.2">
      <c r="A31" s="137">
        <v>23</v>
      </c>
      <c r="B31" s="141" t="s">
        <v>144</v>
      </c>
      <c r="C31" s="142" t="s">
        <v>113</v>
      </c>
      <c r="D31" s="143">
        <v>30</v>
      </c>
      <c r="E31" s="108"/>
      <c r="F31" s="143">
        <f t="shared" si="1"/>
        <v>0</v>
      </c>
    </row>
    <row r="32" spans="1:6" ht="22.8" x14ac:dyDescent="0.2">
      <c r="A32" s="137">
        <v>24</v>
      </c>
      <c r="B32" s="150" t="s">
        <v>145</v>
      </c>
      <c r="C32" s="151" t="s">
        <v>141</v>
      </c>
      <c r="D32" s="152">
        <v>160</v>
      </c>
      <c r="E32" s="110"/>
      <c r="F32" s="153">
        <f t="shared" si="1"/>
        <v>0</v>
      </c>
    </row>
    <row r="33" spans="1:6" x14ac:dyDescent="0.25">
      <c r="A33" s="137"/>
      <c r="B33" s="154" t="s">
        <v>148</v>
      </c>
      <c r="C33" s="146"/>
      <c r="D33" s="147"/>
      <c r="E33" s="147"/>
      <c r="F33" s="143">
        <f>SUM(F21:F32)</f>
        <v>0</v>
      </c>
    </row>
    <row r="34" spans="1:6" ht="11.4" x14ac:dyDescent="0.2">
      <c r="A34" s="137"/>
      <c r="B34" s="145"/>
      <c r="C34" s="146"/>
      <c r="D34" s="147"/>
      <c r="E34" s="147"/>
      <c r="F34" s="143"/>
    </row>
    <row r="35" spans="1:6" x14ac:dyDescent="0.2">
      <c r="A35" s="135" t="s">
        <v>203</v>
      </c>
      <c r="B35" s="155" t="s">
        <v>149</v>
      </c>
      <c r="C35" s="155"/>
      <c r="D35" s="156"/>
      <c r="E35" s="156"/>
      <c r="F35" s="156"/>
    </row>
    <row r="36" spans="1:6" ht="22.8" x14ac:dyDescent="0.2">
      <c r="A36" s="137">
        <v>25</v>
      </c>
      <c r="B36" s="157" t="s">
        <v>150</v>
      </c>
      <c r="C36" s="142" t="s">
        <v>18</v>
      </c>
      <c r="D36" s="143">
        <v>1</v>
      </c>
      <c r="E36" s="108"/>
      <c r="F36" s="143">
        <f>D36*E36</f>
        <v>0</v>
      </c>
    </row>
    <row r="37" spans="1:6" ht="22.8" x14ac:dyDescent="0.2">
      <c r="A37" s="137">
        <v>26</v>
      </c>
      <c r="B37" s="157" t="s">
        <v>151</v>
      </c>
      <c r="C37" s="142" t="s">
        <v>141</v>
      </c>
      <c r="D37" s="143">
        <v>35</v>
      </c>
      <c r="E37" s="108"/>
      <c r="F37" s="143">
        <f t="shared" ref="F37:F38" si="2">D37*E37</f>
        <v>0</v>
      </c>
    </row>
    <row r="38" spans="1:6" ht="11.4" x14ac:dyDescent="0.2">
      <c r="A38" s="137">
        <v>27</v>
      </c>
      <c r="B38" s="158" t="s">
        <v>152</v>
      </c>
      <c r="C38" s="159" t="s">
        <v>18</v>
      </c>
      <c r="D38" s="153">
        <v>8</v>
      </c>
      <c r="E38" s="111"/>
      <c r="F38" s="153">
        <f t="shared" si="2"/>
        <v>0</v>
      </c>
    </row>
    <row r="39" spans="1:6" x14ac:dyDescent="0.25">
      <c r="A39" s="160"/>
      <c r="B39" s="154" t="s">
        <v>153</v>
      </c>
      <c r="C39" s="146"/>
      <c r="D39" s="147"/>
      <c r="E39" s="147"/>
      <c r="F39" s="143">
        <f>SUM(F36:F38)</f>
        <v>0</v>
      </c>
    </row>
    <row r="40" spans="1:6" x14ac:dyDescent="0.25">
      <c r="A40" s="160"/>
      <c r="B40" s="154"/>
      <c r="C40" s="146"/>
      <c r="D40" s="147"/>
      <c r="E40" s="147"/>
      <c r="F40" s="143"/>
    </row>
    <row r="41" spans="1:6" x14ac:dyDescent="0.2">
      <c r="A41" s="135" t="s">
        <v>204</v>
      </c>
      <c r="B41" s="155" t="s">
        <v>154</v>
      </c>
      <c r="C41" s="155"/>
      <c r="D41" s="156"/>
      <c r="E41" s="156"/>
      <c r="F41" s="156"/>
    </row>
    <row r="42" spans="1:6" ht="22.8" x14ac:dyDescent="0.2">
      <c r="A42" s="137">
        <v>28</v>
      </c>
      <c r="B42" s="141" t="s">
        <v>155</v>
      </c>
      <c r="C42" s="142" t="s">
        <v>113</v>
      </c>
      <c r="D42" s="143">
        <v>4</v>
      </c>
      <c r="E42" s="108"/>
      <c r="F42" s="143">
        <f>D42*E42</f>
        <v>0</v>
      </c>
    </row>
    <row r="43" spans="1:6" ht="11.4" x14ac:dyDescent="0.2">
      <c r="A43" s="137">
        <v>29</v>
      </c>
      <c r="B43" s="157" t="s">
        <v>156</v>
      </c>
      <c r="C43" s="142" t="s">
        <v>141</v>
      </c>
      <c r="D43" s="143">
        <v>6</v>
      </c>
      <c r="E43" s="108"/>
      <c r="F43" s="143">
        <f t="shared" ref="F43:F44" si="3">D43*E43</f>
        <v>0</v>
      </c>
    </row>
    <row r="44" spans="1:6" ht="22.8" x14ac:dyDescent="0.2">
      <c r="A44" s="137">
        <v>30</v>
      </c>
      <c r="B44" s="158" t="s">
        <v>157</v>
      </c>
      <c r="C44" s="159" t="s">
        <v>141</v>
      </c>
      <c r="D44" s="153">
        <v>4</v>
      </c>
      <c r="E44" s="111"/>
      <c r="F44" s="153">
        <f t="shared" si="3"/>
        <v>0</v>
      </c>
    </row>
    <row r="45" spans="1:6" ht="13.2" x14ac:dyDescent="0.25">
      <c r="A45" s="160"/>
      <c r="B45" s="343" t="s">
        <v>158</v>
      </c>
      <c r="C45" s="344"/>
      <c r="D45" s="344"/>
      <c r="E45" s="344"/>
      <c r="F45" s="143">
        <f>SUM(F42:F44)</f>
        <v>0</v>
      </c>
    </row>
    <row r="46" spans="1:6" x14ac:dyDescent="0.25">
      <c r="A46" s="160"/>
      <c r="B46" s="154"/>
      <c r="C46" s="146"/>
      <c r="D46" s="147"/>
      <c r="E46" s="147"/>
      <c r="F46" s="143"/>
    </row>
    <row r="47" spans="1:6" x14ac:dyDescent="0.2">
      <c r="A47" s="135" t="s">
        <v>205</v>
      </c>
      <c r="B47" s="155" t="s">
        <v>159</v>
      </c>
      <c r="C47" s="155"/>
      <c r="D47" s="156"/>
      <c r="E47" s="156"/>
      <c r="F47" s="156"/>
    </row>
    <row r="48" spans="1:6" ht="45.6" x14ac:dyDescent="0.2">
      <c r="A48" s="137">
        <v>31</v>
      </c>
      <c r="B48" s="145" t="s">
        <v>138</v>
      </c>
      <c r="C48" s="146" t="s">
        <v>121</v>
      </c>
      <c r="D48" s="147">
        <v>28</v>
      </c>
      <c r="E48" s="109"/>
      <c r="F48" s="143">
        <f>D48*E48</f>
        <v>0</v>
      </c>
    </row>
    <row r="49" spans="1:6" ht="45.6" x14ac:dyDescent="0.2">
      <c r="A49" s="137">
        <v>32</v>
      </c>
      <c r="B49" s="145" t="s">
        <v>139</v>
      </c>
      <c r="C49" s="146" t="s">
        <v>121</v>
      </c>
      <c r="D49" s="147">
        <v>8</v>
      </c>
      <c r="E49" s="109"/>
      <c r="F49" s="143">
        <f>D49*E49</f>
        <v>0</v>
      </c>
    </row>
    <row r="50" spans="1:6" ht="11.4" x14ac:dyDescent="0.2">
      <c r="A50" s="137">
        <v>33</v>
      </c>
      <c r="B50" s="145" t="s">
        <v>160</v>
      </c>
      <c r="C50" s="146" t="s">
        <v>141</v>
      </c>
      <c r="D50" s="147">
        <v>2</v>
      </c>
      <c r="E50" s="109"/>
      <c r="F50" s="143">
        <f>D50*E50</f>
        <v>0</v>
      </c>
    </row>
    <row r="51" spans="1:6" ht="22.8" x14ac:dyDescent="0.2">
      <c r="A51" s="137">
        <v>34</v>
      </c>
      <c r="B51" s="150" t="s">
        <v>142</v>
      </c>
      <c r="C51" s="151" t="s">
        <v>113</v>
      </c>
      <c r="D51" s="152">
        <v>0.5</v>
      </c>
      <c r="E51" s="110"/>
      <c r="F51" s="153">
        <f>D51*E51</f>
        <v>0</v>
      </c>
    </row>
    <row r="52" spans="1:6" ht="24" x14ac:dyDescent="0.25">
      <c r="A52" s="160"/>
      <c r="B52" s="154" t="s">
        <v>161</v>
      </c>
      <c r="C52" s="146"/>
      <c r="D52" s="147"/>
      <c r="E52" s="147"/>
      <c r="F52" s="143">
        <f>SUM(F48:F51)</f>
        <v>0</v>
      </c>
    </row>
    <row r="53" spans="1:6" x14ac:dyDescent="0.25">
      <c r="A53" s="160"/>
      <c r="B53" s="154"/>
      <c r="C53" s="146"/>
      <c r="D53" s="147"/>
      <c r="E53" s="147"/>
      <c r="F53" s="143"/>
    </row>
    <row r="54" spans="1:6" ht="11.4" x14ac:dyDescent="0.2">
      <c r="A54" s="161"/>
      <c r="B54" s="145"/>
      <c r="C54" s="146"/>
      <c r="D54" s="147"/>
      <c r="E54" s="147"/>
      <c r="F54" s="143"/>
    </row>
    <row r="55" spans="1:6" x14ac:dyDescent="0.2">
      <c r="A55" s="135"/>
      <c r="B55" s="162" t="s">
        <v>20</v>
      </c>
      <c r="C55" s="155"/>
      <c r="D55" s="156"/>
      <c r="E55" s="156"/>
      <c r="F55" s="163"/>
    </row>
    <row r="56" spans="1:6" x14ac:dyDescent="0.2">
      <c r="A56" s="135" t="s">
        <v>201</v>
      </c>
      <c r="B56" s="142" t="s">
        <v>162</v>
      </c>
      <c r="C56" s="142" t="s">
        <v>18</v>
      </c>
      <c r="D56" s="143">
        <v>5</v>
      </c>
      <c r="E56" s="143">
        <f>F18</f>
        <v>0</v>
      </c>
      <c r="F56" s="143">
        <f>D56*E56</f>
        <v>0</v>
      </c>
    </row>
    <row r="57" spans="1:6" x14ac:dyDescent="0.2">
      <c r="A57" s="135" t="s">
        <v>202</v>
      </c>
      <c r="B57" s="142" t="s">
        <v>163</v>
      </c>
      <c r="C57" s="142" t="s">
        <v>18</v>
      </c>
      <c r="D57" s="143">
        <v>5</v>
      </c>
      <c r="E57" s="143">
        <f>F33</f>
        <v>0</v>
      </c>
      <c r="F57" s="143">
        <f t="shared" ref="F57:F59" si="4">D57*E57</f>
        <v>0</v>
      </c>
    </row>
    <row r="58" spans="1:6" x14ac:dyDescent="0.2">
      <c r="A58" s="135" t="s">
        <v>203</v>
      </c>
      <c r="B58" s="142" t="s">
        <v>164</v>
      </c>
      <c r="C58" s="142" t="s">
        <v>18</v>
      </c>
      <c r="D58" s="143">
        <v>4</v>
      </c>
      <c r="E58" s="143">
        <f>F39</f>
        <v>0</v>
      </c>
      <c r="F58" s="143">
        <f t="shared" si="4"/>
        <v>0</v>
      </c>
    </row>
    <row r="59" spans="1:6" x14ac:dyDescent="0.2">
      <c r="A59" s="135" t="s">
        <v>204</v>
      </c>
      <c r="B59" s="142" t="s">
        <v>165</v>
      </c>
      <c r="C59" s="142" t="s">
        <v>18</v>
      </c>
      <c r="D59" s="143">
        <v>4</v>
      </c>
      <c r="E59" s="143">
        <f>F45</f>
        <v>0</v>
      </c>
      <c r="F59" s="143">
        <f t="shared" si="4"/>
        <v>0</v>
      </c>
    </row>
    <row r="60" spans="1:6" x14ac:dyDescent="0.2">
      <c r="A60" s="135" t="s">
        <v>205</v>
      </c>
      <c r="B60" s="142" t="s">
        <v>166</v>
      </c>
      <c r="C60" s="142" t="s">
        <v>18</v>
      </c>
      <c r="D60" s="143">
        <v>8</v>
      </c>
      <c r="E60" s="143">
        <f>F52</f>
        <v>0</v>
      </c>
      <c r="F60" s="143">
        <f>D60*E60</f>
        <v>0</v>
      </c>
    </row>
    <row r="61" spans="1:6" x14ac:dyDescent="0.2">
      <c r="A61" s="135"/>
      <c r="B61" s="142"/>
      <c r="C61" s="142"/>
      <c r="D61" s="143"/>
      <c r="E61" s="143"/>
      <c r="F61" s="143"/>
    </row>
    <row r="62" spans="1:6" ht="22.8" x14ac:dyDescent="0.2">
      <c r="A62" s="135" t="s">
        <v>206</v>
      </c>
      <c r="B62" s="164" t="s">
        <v>199</v>
      </c>
      <c r="C62" s="142"/>
      <c r="D62" s="143"/>
      <c r="E62" s="143"/>
      <c r="F62" s="143">
        <f>SUM(F56:F60)*0.1</f>
        <v>0</v>
      </c>
    </row>
    <row r="63" spans="1:6" ht="11.4" x14ac:dyDescent="0.2">
      <c r="A63" s="142"/>
      <c r="B63" s="142"/>
      <c r="C63" s="142"/>
      <c r="D63" s="143"/>
      <c r="E63" s="143"/>
      <c r="F63" s="143"/>
    </row>
    <row r="64" spans="1:6" x14ac:dyDescent="0.25">
      <c r="A64" s="142"/>
      <c r="B64" s="165" t="s">
        <v>167</v>
      </c>
      <c r="C64" s="139"/>
      <c r="D64" s="140"/>
      <c r="E64" s="140"/>
      <c r="F64" s="166">
        <f>SUM(F56:F62)</f>
        <v>0</v>
      </c>
    </row>
    <row r="65" spans="1:6" x14ac:dyDescent="0.25">
      <c r="A65" s="142"/>
      <c r="B65" s="142"/>
      <c r="C65" s="142"/>
      <c r="D65" s="143"/>
      <c r="E65" s="143"/>
      <c r="F65" s="167"/>
    </row>
  </sheetData>
  <sheetProtection algorithmName="SHA-512" hashValue="wPannfngutDt3YMs7/XqbnEOnDewP6gY2QHhsd1ijlJTTRUm/fQQERF4ZLC0OwPL3ZmId+tcggcU6vWp8UOMkg==" saltValue="qP08/nrUSAcFOhY5WkGcGg==" spinCount="100000" sheet="1" objects="1" scenarios="1" selectLockedCells="1"/>
  <mergeCells count="1">
    <mergeCell ref="B45:E45"/>
  </mergeCells>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20"/>
  <sheetViews>
    <sheetView topLeftCell="A7" zoomScaleNormal="100" zoomScaleSheetLayoutView="100" workbookViewId="0">
      <selection activeCell="E7" sqref="E7"/>
    </sheetView>
  </sheetViews>
  <sheetFormatPr defaultColWidth="8.88671875" defaultRowHeight="12" x14ac:dyDescent="0.2"/>
  <cols>
    <col min="1" max="1" width="4.88671875" style="243" bestFit="1" customWidth="1"/>
    <col min="2" max="2" width="41.109375" style="237" customWidth="1"/>
    <col min="3" max="3" width="6.5546875" style="175" customWidth="1"/>
    <col min="4" max="4" width="8.6640625" style="244" customWidth="1"/>
    <col min="5" max="5" width="9.6640625" style="244" customWidth="1"/>
    <col min="6" max="6" width="12.6640625" style="246" customWidth="1"/>
    <col min="7" max="7" width="21.5546875" style="175" customWidth="1"/>
    <col min="8" max="8" width="46.88671875" style="175" customWidth="1"/>
    <col min="9" max="10" width="8.88671875" style="175" customWidth="1"/>
    <col min="11" max="11" width="8" style="175" customWidth="1"/>
    <col min="12" max="16384" width="8.88671875" style="175"/>
  </cols>
  <sheetData>
    <row r="1" spans="1:107" ht="11.4" x14ac:dyDescent="0.2">
      <c r="A1" s="168" t="s">
        <v>0</v>
      </c>
      <c r="B1" s="169" t="s">
        <v>1</v>
      </c>
      <c r="C1" s="170" t="s">
        <v>2</v>
      </c>
      <c r="D1" s="171" t="s">
        <v>3</v>
      </c>
      <c r="E1" s="171" t="s">
        <v>5</v>
      </c>
      <c r="F1" s="172" t="s">
        <v>22</v>
      </c>
      <c r="G1" s="173"/>
      <c r="H1" s="173"/>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row>
    <row r="2" spans="1:107" ht="11.4" x14ac:dyDescent="0.2">
      <c r="A2" s="176"/>
      <c r="B2" s="177"/>
      <c r="C2" s="178"/>
      <c r="D2" s="179"/>
      <c r="E2" s="179"/>
      <c r="F2" s="180"/>
      <c r="G2" s="173"/>
      <c r="H2" s="173"/>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row>
    <row r="3" spans="1:107" s="174" customFormat="1" x14ac:dyDescent="0.2">
      <c r="A3" s="181"/>
      <c r="B3" s="182"/>
      <c r="C3" s="180"/>
      <c r="D3" s="179"/>
      <c r="E3" s="183"/>
      <c r="F3" s="184"/>
    </row>
    <row r="4" spans="1:107" ht="24" x14ac:dyDescent="0.25">
      <c r="A4" s="185" t="s">
        <v>15</v>
      </c>
      <c r="B4" s="186" t="s">
        <v>71</v>
      </c>
      <c r="C4" s="187"/>
      <c r="D4" s="179"/>
      <c r="E4" s="183"/>
      <c r="F4" s="183"/>
    </row>
    <row r="5" spans="1:107" x14ac:dyDescent="0.25">
      <c r="A5" s="188"/>
      <c r="B5" s="189"/>
      <c r="C5" s="187"/>
      <c r="D5" s="179"/>
      <c r="E5" s="183"/>
      <c r="F5" s="183"/>
    </row>
    <row r="6" spans="1:107" x14ac:dyDescent="0.25">
      <c r="A6" s="190" t="s">
        <v>201</v>
      </c>
      <c r="B6" s="191" t="s">
        <v>27</v>
      </c>
      <c r="C6" s="192"/>
      <c r="D6" s="193"/>
      <c r="E6" s="194"/>
      <c r="F6" s="194"/>
    </row>
    <row r="7" spans="1:107" ht="22.8" x14ac:dyDescent="0.2">
      <c r="A7" s="188" t="s">
        <v>6</v>
      </c>
      <c r="B7" s="195" t="s">
        <v>28</v>
      </c>
      <c r="C7" s="196" t="s">
        <v>18</v>
      </c>
      <c r="D7" s="197">
        <v>1325</v>
      </c>
      <c r="E7" s="105"/>
      <c r="F7" s="198">
        <f>D7*E7</f>
        <v>0</v>
      </c>
    </row>
    <row r="8" spans="1:107" x14ac:dyDescent="0.2">
      <c r="A8" s="188"/>
      <c r="B8" s="199"/>
      <c r="C8" s="196"/>
      <c r="D8" s="197"/>
      <c r="E8" s="198"/>
      <c r="F8" s="198"/>
    </row>
    <row r="9" spans="1:107" x14ac:dyDescent="0.2">
      <c r="A9" s="188" t="s">
        <v>10</v>
      </c>
      <c r="B9" s="195" t="s">
        <v>21</v>
      </c>
      <c r="C9" s="196"/>
      <c r="D9" s="197"/>
      <c r="E9" s="198"/>
      <c r="F9" s="198"/>
    </row>
    <row r="10" spans="1:107" x14ac:dyDescent="0.2">
      <c r="A10" s="188"/>
      <c r="B10" s="199" t="s">
        <v>29</v>
      </c>
      <c r="C10" s="196" t="s">
        <v>18</v>
      </c>
      <c r="D10" s="197">
        <v>30</v>
      </c>
      <c r="E10" s="105"/>
      <c r="F10" s="198">
        <f t="shared" ref="F10:F15" si="0">D10*E10</f>
        <v>0</v>
      </c>
    </row>
    <row r="11" spans="1:107" x14ac:dyDescent="0.2">
      <c r="A11" s="188"/>
      <c r="B11" s="199" t="s">
        <v>30</v>
      </c>
      <c r="C11" s="196" t="s">
        <v>18</v>
      </c>
      <c r="D11" s="197">
        <v>6</v>
      </c>
      <c r="E11" s="105"/>
      <c r="F11" s="198">
        <f t="shared" si="0"/>
        <v>0</v>
      </c>
    </row>
    <row r="12" spans="1:107" x14ac:dyDescent="0.2">
      <c r="A12" s="188"/>
      <c r="B12" s="199" t="s">
        <v>207</v>
      </c>
      <c r="C12" s="196" t="s">
        <v>18</v>
      </c>
      <c r="D12" s="197">
        <v>24</v>
      </c>
      <c r="E12" s="105"/>
      <c r="F12" s="198">
        <f t="shared" si="0"/>
        <v>0</v>
      </c>
    </row>
    <row r="13" spans="1:107" x14ac:dyDescent="0.2">
      <c r="A13" s="188"/>
      <c r="B13" s="199" t="s">
        <v>225</v>
      </c>
      <c r="C13" s="196" t="s">
        <v>18</v>
      </c>
      <c r="D13" s="197">
        <v>18</v>
      </c>
      <c r="E13" s="105"/>
      <c r="F13" s="198">
        <f t="shared" si="0"/>
        <v>0</v>
      </c>
    </row>
    <row r="14" spans="1:107" x14ac:dyDescent="0.2">
      <c r="A14" s="188"/>
      <c r="B14" s="199" t="s">
        <v>226</v>
      </c>
      <c r="C14" s="196" t="s">
        <v>18</v>
      </c>
      <c r="D14" s="197">
        <v>12</v>
      </c>
      <c r="E14" s="105"/>
      <c r="F14" s="198">
        <f t="shared" si="0"/>
        <v>0</v>
      </c>
    </row>
    <row r="15" spans="1:107" x14ac:dyDescent="0.2">
      <c r="A15" s="188"/>
      <c r="B15" s="199" t="s">
        <v>227</v>
      </c>
      <c r="C15" s="196" t="s">
        <v>18</v>
      </c>
      <c r="D15" s="197">
        <v>2</v>
      </c>
      <c r="E15" s="105"/>
      <c r="F15" s="198">
        <f t="shared" si="0"/>
        <v>0</v>
      </c>
    </row>
    <row r="16" spans="1:107" x14ac:dyDescent="0.2">
      <c r="A16" s="188"/>
      <c r="B16" s="199"/>
      <c r="C16" s="196"/>
      <c r="D16" s="197"/>
      <c r="E16" s="198"/>
      <c r="F16" s="198"/>
    </row>
    <row r="17" spans="1:6" ht="22.8" x14ac:dyDescent="0.2">
      <c r="A17" s="188" t="s">
        <v>7</v>
      </c>
      <c r="B17" s="195" t="s">
        <v>228</v>
      </c>
      <c r="C17" s="196"/>
      <c r="D17" s="197"/>
      <c r="E17" s="198"/>
      <c r="F17" s="198"/>
    </row>
    <row r="18" spans="1:6" x14ac:dyDescent="0.2">
      <c r="A18" s="188"/>
      <c r="B18" s="199" t="s">
        <v>31</v>
      </c>
      <c r="C18" s="196" t="s">
        <v>18</v>
      </c>
      <c r="D18" s="197">
        <v>99</v>
      </c>
      <c r="E18" s="105"/>
      <c r="F18" s="198">
        <f t="shared" ref="F18" si="1">D18*E18</f>
        <v>0</v>
      </c>
    </row>
    <row r="19" spans="1:6" x14ac:dyDescent="0.2">
      <c r="A19" s="188"/>
      <c r="B19" s="199" t="s">
        <v>32</v>
      </c>
      <c r="C19" s="196" t="s">
        <v>18</v>
      </c>
      <c r="D19" s="197">
        <v>76</v>
      </c>
      <c r="E19" s="105"/>
      <c r="F19" s="198">
        <f t="shared" ref="F19" si="2">D19*E19</f>
        <v>0</v>
      </c>
    </row>
    <row r="20" spans="1:6" x14ac:dyDescent="0.2">
      <c r="A20" s="188"/>
      <c r="B20" s="199" t="s">
        <v>33</v>
      </c>
      <c r="C20" s="196" t="s">
        <v>18</v>
      </c>
      <c r="D20" s="197">
        <v>23</v>
      </c>
      <c r="E20" s="105"/>
      <c r="F20" s="198">
        <f>D20*E20</f>
        <v>0</v>
      </c>
    </row>
    <row r="21" spans="1:6" x14ac:dyDescent="0.2">
      <c r="A21" s="188"/>
      <c r="B21" s="195"/>
      <c r="C21" s="196"/>
      <c r="D21" s="197"/>
      <c r="E21" s="198"/>
      <c r="F21" s="198"/>
    </row>
    <row r="22" spans="1:6" ht="22.8" x14ac:dyDescent="0.2">
      <c r="A22" s="190" t="s">
        <v>8</v>
      </c>
      <c r="B22" s="200" t="s">
        <v>34</v>
      </c>
      <c r="C22" s="201" t="s">
        <v>18</v>
      </c>
      <c r="D22" s="202">
        <v>4</v>
      </c>
      <c r="E22" s="106"/>
      <c r="F22" s="203">
        <f>D22*E22</f>
        <v>0</v>
      </c>
    </row>
    <row r="23" spans="1:6" x14ac:dyDescent="0.25">
      <c r="A23" s="188"/>
      <c r="B23" s="204" t="s">
        <v>24</v>
      </c>
      <c r="C23" s="196"/>
      <c r="D23" s="197"/>
      <c r="E23" s="198"/>
      <c r="F23" s="205">
        <f>SUM(F7:F22)</f>
        <v>0</v>
      </c>
    </row>
    <row r="24" spans="1:6" x14ac:dyDescent="0.2">
      <c r="A24" s="188"/>
      <c r="B24" s="189"/>
      <c r="C24" s="196"/>
      <c r="D24" s="197"/>
      <c r="E24" s="198"/>
      <c r="F24" s="205"/>
    </row>
    <row r="25" spans="1:6" x14ac:dyDescent="0.2">
      <c r="A25" s="206"/>
      <c r="B25" s="207"/>
      <c r="C25" s="208"/>
      <c r="D25" s="209"/>
      <c r="E25" s="209"/>
      <c r="F25" s="210"/>
    </row>
    <row r="26" spans="1:6" x14ac:dyDescent="0.25">
      <c r="A26" s="190" t="s">
        <v>202</v>
      </c>
      <c r="B26" s="211" t="s">
        <v>35</v>
      </c>
      <c r="C26" s="201"/>
      <c r="D26" s="202"/>
      <c r="E26" s="203"/>
      <c r="F26" s="203"/>
    </row>
    <row r="27" spans="1:6" x14ac:dyDescent="0.2">
      <c r="A27" s="188" t="s">
        <v>6</v>
      </c>
      <c r="B27" s="207" t="s">
        <v>19</v>
      </c>
      <c r="C27" s="196"/>
      <c r="D27" s="197"/>
      <c r="E27" s="198"/>
      <c r="F27" s="198"/>
    </row>
    <row r="28" spans="1:6" x14ac:dyDescent="0.2">
      <c r="A28" s="188"/>
      <c r="B28" s="207" t="s">
        <v>36</v>
      </c>
      <c r="C28" s="196"/>
      <c r="D28" s="196"/>
      <c r="E28" s="198"/>
      <c r="F28" s="198"/>
    </row>
    <row r="29" spans="1:6" x14ac:dyDescent="0.2">
      <c r="A29" s="188"/>
      <c r="B29" s="212" t="s">
        <v>37</v>
      </c>
      <c r="C29" s="196" t="s">
        <v>18</v>
      </c>
      <c r="D29" s="197">
        <v>5</v>
      </c>
      <c r="E29" s="105"/>
      <c r="F29" s="198">
        <f>D29*E29</f>
        <v>0</v>
      </c>
    </row>
    <row r="30" spans="1:6" x14ac:dyDescent="0.2">
      <c r="A30" s="188"/>
      <c r="B30" s="212" t="s">
        <v>38</v>
      </c>
      <c r="C30" s="196" t="s">
        <v>18</v>
      </c>
      <c r="D30" s="197">
        <v>4</v>
      </c>
      <c r="E30" s="105"/>
      <c r="F30" s="198">
        <f t="shared" ref="F30:F31" si="3">D30*E30</f>
        <v>0</v>
      </c>
    </row>
    <row r="31" spans="1:6" ht="22.8" x14ac:dyDescent="0.2">
      <c r="A31" s="188"/>
      <c r="B31" s="212" t="s">
        <v>39</v>
      </c>
      <c r="C31" s="196" t="s">
        <v>18</v>
      </c>
      <c r="D31" s="197">
        <v>3</v>
      </c>
      <c r="E31" s="105"/>
      <c r="F31" s="198">
        <f t="shared" si="3"/>
        <v>0</v>
      </c>
    </row>
    <row r="32" spans="1:6" ht="22.8" x14ac:dyDescent="0.2">
      <c r="A32" s="188"/>
      <c r="B32" s="212" t="s">
        <v>40</v>
      </c>
      <c r="C32" s="196" t="s">
        <v>18</v>
      </c>
      <c r="D32" s="197">
        <v>1</v>
      </c>
      <c r="E32" s="105"/>
      <c r="F32" s="198">
        <f>D32*E32</f>
        <v>0</v>
      </c>
    </row>
    <row r="33" spans="1:6" x14ac:dyDescent="0.2">
      <c r="A33" s="188"/>
      <c r="B33" s="207"/>
      <c r="C33" s="196"/>
      <c r="D33" s="197"/>
      <c r="E33" s="198"/>
      <c r="F33" s="198"/>
    </row>
    <row r="34" spans="1:6" x14ac:dyDescent="0.2">
      <c r="A34" s="188" t="s">
        <v>10</v>
      </c>
      <c r="B34" s="207" t="s">
        <v>41</v>
      </c>
      <c r="C34" s="196" t="s">
        <v>18</v>
      </c>
      <c r="D34" s="197">
        <v>1</v>
      </c>
      <c r="E34" s="105"/>
      <c r="F34" s="198">
        <f>D34*E34</f>
        <v>0</v>
      </c>
    </row>
    <row r="35" spans="1:6" x14ac:dyDescent="0.2">
      <c r="A35" s="188"/>
      <c r="B35" s="207"/>
      <c r="C35" s="196"/>
      <c r="D35" s="197"/>
      <c r="E35" s="198"/>
      <c r="F35" s="198"/>
    </row>
    <row r="36" spans="1:6" ht="22.8" x14ac:dyDescent="0.2">
      <c r="A36" s="190" t="s">
        <v>7</v>
      </c>
      <c r="B36" s="213" t="s">
        <v>59</v>
      </c>
      <c r="C36" s="201" t="s">
        <v>18</v>
      </c>
      <c r="D36" s="202">
        <v>9</v>
      </c>
      <c r="E36" s="106"/>
      <c r="F36" s="203">
        <f>D36*E36</f>
        <v>0</v>
      </c>
    </row>
    <row r="37" spans="1:6" x14ac:dyDescent="0.25">
      <c r="A37" s="188"/>
      <c r="B37" s="204" t="s">
        <v>24</v>
      </c>
      <c r="C37" s="196"/>
      <c r="D37" s="197"/>
      <c r="E37" s="198"/>
      <c r="F37" s="205">
        <f>SUM(F27:F36)</f>
        <v>0</v>
      </c>
    </row>
    <row r="38" spans="1:6" x14ac:dyDescent="0.25">
      <c r="A38" s="188"/>
      <c r="B38" s="204"/>
      <c r="C38" s="196"/>
      <c r="D38" s="197"/>
      <c r="E38" s="198"/>
      <c r="F38" s="205"/>
    </row>
    <row r="39" spans="1:6" x14ac:dyDescent="0.2">
      <c r="A39" s="190" t="s">
        <v>203</v>
      </c>
      <c r="B39" s="191" t="s">
        <v>42</v>
      </c>
      <c r="C39" s="214"/>
      <c r="D39" s="202"/>
      <c r="E39" s="203"/>
      <c r="F39" s="203"/>
    </row>
    <row r="40" spans="1:6" ht="22.8" x14ac:dyDescent="0.2">
      <c r="A40" s="188" t="s">
        <v>6</v>
      </c>
      <c r="B40" s="195" t="s">
        <v>43</v>
      </c>
      <c r="C40" s="196" t="s">
        <v>17</v>
      </c>
      <c r="D40" s="197">
        <v>10530</v>
      </c>
      <c r="E40" s="105"/>
      <c r="F40" s="198">
        <f>D40*E40</f>
        <v>0</v>
      </c>
    </row>
    <row r="41" spans="1:6" x14ac:dyDescent="0.2">
      <c r="A41" s="188"/>
      <c r="B41" s="195"/>
      <c r="C41" s="196"/>
      <c r="D41" s="197"/>
      <c r="E41" s="198"/>
      <c r="F41" s="198"/>
    </row>
    <row r="42" spans="1:6" ht="22.8" x14ac:dyDescent="0.2">
      <c r="A42" s="190" t="s">
        <v>10</v>
      </c>
      <c r="B42" s="200" t="s">
        <v>60</v>
      </c>
      <c r="C42" s="201" t="s">
        <v>17</v>
      </c>
      <c r="D42" s="202">
        <v>1870</v>
      </c>
      <c r="E42" s="106"/>
      <c r="F42" s="203">
        <f>D42*E42</f>
        <v>0</v>
      </c>
    </row>
    <row r="43" spans="1:6" x14ac:dyDescent="0.25">
      <c r="A43" s="188"/>
      <c r="B43" s="204" t="s">
        <v>23</v>
      </c>
      <c r="C43" s="196"/>
      <c r="D43" s="197"/>
      <c r="E43" s="198"/>
      <c r="F43" s="205">
        <f>SUM(F40:F42)</f>
        <v>0</v>
      </c>
    </row>
    <row r="44" spans="1:6" x14ac:dyDescent="0.25">
      <c r="A44" s="188"/>
      <c r="B44" s="204"/>
      <c r="C44" s="196"/>
      <c r="D44" s="197"/>
      <c r="E44" s="198"/>
      <c r="F44" s="205"/>
    </row>
    <row r="45" spans="1:6" x14ac:dyDescent="0.25">
      <c r="A45" s="188"/>
      <c r="B45" s="204"/>
      <c r="C45" s="196"/>
      <c r="D45" s="197"/>
      <c r="E45" s="198"/>
      <c r="F45" s="205"/>
    </row>
    <row r="46" spans="1:6" x14ac:dyDescent="0.2">
      <c r="A46" s="190" t="s">
        <v>204</v>
      </c>
      <c r="B46" s="191" t="s">
        <v>44</v>
      </c>
      <c r="C46" s="214"/>
      <c r="D46" s="202"/>
      <c r="E46" s="203"/>
      <c r="F46" s="203"/>
    </row>
    <row r="47" spans="1:6" x14ac:dyDescent="0.2">
      <c r="A47" s="188"/>
      <c r="B47" s="189"/>
      <c r="C47" s="196"/>
      <c r="D47" s="197"/>
      <c r="E47" s="198"/>
      <c r="F47" s="205"/>
    </row>
    <row r="48" spans="1:6" x14ac:dyDescent="0.2">
      <c r="A48" s="188" t="s">
        <v>6</v>
      </c>
      <c r="B48" s="195" t="s">
        <v>45</v>
      </c>
      <c r="C48" s="196"/>
      <c r="D48" s="197"/>
      <c r="E48" s="198"/>
      <c r="F48" s="198"/>
    </row>
    <row r="49" spans="1:6" ht="22.8" x14ac:dyDescent="0.2">
      <c r="A49" s="190"/>
      <c r="B49" s="215" t="s">
        <v>229</v>
      </c>
      <c r="C49" s="201" t="s">
        <v>18</v>
      </c>
      <c r="D49" s="202">
        <v>10</v>
      </c>
      <c r="E49" s="106"/>
      <c r="F49" s="203">
        <f>D49*E49</f>
        <v>0</v>
      </c>
    </row>
    <row r="50" spans="1:6" x14ac:dyDescent="0.25">
      <c r="A50" s="188"/>
      <c r="B50" s="204" t="s">
        <v>23</v>
      </c>
      <c r="C50" s="196"/>
      <c r="D50" s="197"/>
      <c r="E50" s="198"/>
      <c r="F50" s="205">
        <f>SUM(F48:F49)</f>
        <v>0</v>
      </c>
    </row>
    <row r="51" spans="1:6" x14ac:dyDescent="0.25">
      <c r="A51" s="188"/>
      <c r="B51" s="204"/>
      <c r="C51" s="196"/>
      <c r="D51" s="197"/>
      <c r="E51" s="198"/>
      <c r="F51" s="205"/>
    </row>
    <row r="52" spans="1:6" x14ac:dyDescent="0.2">
      <c r="A52" s="188"/>
      <c r="B52" s="189"/>
      <c r="C52" s="181"/>
      <c r="D52" s="197"/>
      <c r="E52" s="198"/>
      <c r="F52" s="205"/>
    </row>
    <row r="53" spans="1:6" x14ac:dyDescent="0.2">
      <c r="A53" s="190" t="s">
        <v>205</v>
      </c>
      <c r="B53" s="191" t="s">
        <v>57</v>
      </c>
      <c r="C53" s="214"/>
      <c r="D53" s="202"/>
      <c r="E53" s="203"/>
      <c r="F53" s="203"/>
    </row>
    <row r="54" spans="1:6" ht="45.6" x14ac:dyDescent="0.2">
      <c r="A54" s="188" t="s">
        <v>6</v>
      </c>
      <c r="B54" s="216" t="s">
        <v>61</v>
      </c>
      <c r="C54" s="196" t="s">
        <v>65</v>
      </c>
      <c r="D54" s="197">
        <v>1</v>
      </c>
      <c r="E54" s="105"/>
      <c r="F54" s="198">
        <f>D54*E54</f>
        <v>0</v>
      </c>
    </row>
    <row r="55" spans="1:6" x14ac:dyDescent="0.2">
      <c r="A55" s="188"/>
      <c r="B55" s="195"/>
      <c r="C55" s="196"/>
      <c r="D55" s="197"/>
      <c r="E55" s="198"/>
      <c r="F55" s="198"/>
    </row>
    <row r="56" spans="1:6" ht="22.8" x14ac:dyDescent="0.2">
      <c r="A56" s="188" t="s">
        <v>10</v>
      </c>
      <c r="B56" s="195" t="s">
        <v>46</v>
      </c>
      <c r="C56" s="196"/>
      <c r="D56" s="197"/>
      <c r="E56" s="198"/>
      <c r="F56" s="198"/>
    </row>
    <row r="57" spans="1:6" x14ac:dyDescent="0.2">
      <c r="A57" s="188"/>
      <c r="B57" s="199" t="s">
        <v>29</v>
      </c>
      <c r="C57" s="196" t="s">
        <v>18</v>
      </c>
      <c r="D57" s="197">
        <v>30</v>
      </c>
      <c r="E57" s="105"/>
      <c r="F57" s="198">
        <f>D57*E57</f>
        <v>0</v>
      </c>
    </row>
    <row r="58" spans="1:6" x14ac:dyDescent="0.2">
      <c r="A58" s="188"/>
      <c r="B58" s="199" t="s">
        <v>30</v>
      </c>
      <c r="C58" s="196" t="s">
        <v>18</v>
      </c>
      <c r="D58" s="197">
        <v>6</v>
      </c>
      <c r="E58" s="105"/>
      <c r="F58" s="198">
        <f>D58*E58</f>
        <v>0</v>
      </c>
    </row>
    <row r="59" spans="1:6" x14ac:dyDescent="0.2">
      <c r="A59" s="188"/>
      <c r="B59" s="199" t="s">
        <v>207</v>
      </c>
      <c r="C59" s="196" t="s">
        <v>18</v>
      </c>
      <c r="D59" s="197">
        <v>24</v>
      </c>
      <c r="E59" s="105"/>
      <c r="F59" s="198">
        <f t="shared" ref="F59" si="4">D59*E59</f>
        <v>0</v>
      </c>
    </row>
    <row r="60" spans="1:6" x14ac:dyDescent="0.2">
      <c r="A60" s="188"/>
      <c r="B60" s="199" t="s">
        <v>225</v>
      </c>
      <c r="C60" s="196" t="s">
        <v>18</v>
      </c>
      <c r="D60" s="197">
        <v>18</v>
      </c>
      <c r="E60" s="105"/>
      <c r="F60" s="198">
        <f>D60*E60</f>
        <v>0</v>
      </c>
    </row>
    <row r="61" spans="1:6" x14ac:dyDescent="0.2">
      <c r="A61" s="188"/>
      <c r="B61" s="199" t="s">
        <v>226</v>
      </c>
      <c r="C61" s="196" t="s">
        <v>18</v>
      </c>
      <c r="D61" s="197">
        <v>12</v>
      </c>
      <c r="E61" s="105"/>
      <c r="F61" s="198">
        <f t="shared" ref="F61:F62" si="5">D61*E61</f>
        <v>0</v>
      </c>
    </row>
    <row r="62" spans="1:6" x14ac:dyDescent="0.2">
      <c r="A62" s="188"/>
      <c r="B62" s="199" t="s">
        <v>227</v>
      </c>
      <c r="C62" s="196" t="s">
        <v>18</v>
      </c>
      <c r="D62" s="197">
        <v>2</v>
      </c>
      <c r="E62" s="105"/>
      <c r="F62" s="198">
        <f t="shared" si="5"/>
        <v>0</v>
      </c>
    </row>
    <row r="63" spans="1:6" x14ac:dyDescent="0.2">
      <c r="A63" s="188"/>
      <c r="B63" s="199"/>
      <c r="C63" s="196"/>
      <c r="D63" s="197"/>
      <c r="E63" s="198"/>
      <c r="F63" s="198"/>
    </row>
    <row r="64" spans="1:6" x14ac:dyDescent="0.2">
      <c r="A64" s="188"/>
      <c r="B64" s="199"/>
      <c r="C64" s="196"/>
      <c r="D64" s="197"/>
      <c r="E64" s="198"/>
      <c r="F64" s="198"/>
    </row>
    <row r="65" spans="1:6" ht="22.8" x14ac:dyDescent="0.2">
      <c r="A65" s="188" t="s">
        <v>7</v>
      </c>
      <c r="B65" s="195" t="s">
        <v>47</v>
      </c>
      <c r="C65" s="196"/>
      <c r="D65" s="197"/>
      <c r="E65" s="198"/>
      <c r="F65" s="198"/>
    </row>
    <row r="66" spans="1:6" x14ac:dyDescent="0.2">
      <c r="A66" s="188"/>
      <c r="B66" s="212" t="s">
        <v>37</v>
      </c>
      <c r="C66" s="196" t="s">
        <v>18</v>
      </c>
      <c r="D66" s="197">
        <v>5</v>
      </c>
      <c r="E66" s="105"/>
      <c r="F66" s="198">
        <f t="shared" ref="F66" si="6">D66*E66</f>
        <v>0</v>
      </c>
    </row>
    <row r="67" spans="1:6" x14ac:dyDescent="0.2">
      <c r="A67" s="188"/>
      <c r="B67" s="212" t="s">
        <v>38</v>
      </c>
      <c r="C67" s="196" t="s">
        <v>18</v>
      </c>
      <c r="D67" s="197">
        <v>4</v>
      </c>
      <c r="E67" s="105"/>
      <c r="F67" s="198">
        <f t="shared" ref="F67:F69" si="7">D67*E67</f>
        <v>0</v>
      </c>
    </row>
    <row r="68" spans="1:6" ht="22.8" x14ac:dyDescent="0.2">
      <c r="A68" s="188"/>
      <c r="B68" s="212" t="s">
        <v>39</v>
      </c>
      <c r="C68" s="196" t="s">
        <v>18</v>
      </c>
      <c r="D68" s="197">
        <v>3</v>
      </c>
      <c r="E68" s="105"/>
      <c r="F68" s="198">
        <f t="shared" si="7"/>
        <v>0</v>
      </c>
    </row>
    <row r="69" spans="1:6" ht="22.8" x14ac:dyDescent="0.2">
      <c r="A69" s="188"/>
      <c r="B69" s="212" t="s">
        <v>40</v>
      </c>
      <c r="C69" s="196" t="s">
        <v>18</v>
      </c>
      <c r="D69" s="197">
        <v>1</v>
      </c>
      <c r="E69" s="105"/>
      <c r="F69" s="198">
        <f t="shared" si="7"/>
        <v>0</v>
      </c>
    </row>
    <row r="70" spans="1:6" x14ac:dyDescent="0.2">
      <c r="A70" s="188"/>
      <c r="B70" s="199"/>
      <c r="C70" s="196"/>
      <c r="D70" s="197"/>
      <c r="E70" s="198"/>
      <c r="F70" s="198"/>
    </row>
    <row r="71" spans="1:6" x14ac:dyDescent="0.2">
      <c r="A71" s="188" t="s">
        <v>8</v>
      </c>
      <c r="B71" s="195" t="s">
        <v>48</v>
      </c>
      <c r="C71" s="196" t="s">
        <v>18</v>
      </c>
      <c r="D71" s="197">
        <v>9</v>
      </c>
      <c r="E71" s="105"/>
      <c r="F71" s="198">
        <f>D71*E71</f>
        <v>0</v>
      </c>
    </row>
    <row r="72" spans="1:6" x14ac:dyDescent="0.2">
      <c r="A72" s="188"/>
      <c r="B72" s="195"/>
      <c r="C72" s="196"/>
      <c r="D72" s="197"/>
      <c r="E72" s="198"/>
      <c r="F72" s="198"/>
    </row>
    <row r="73" spans="1:6" ht="22.8" x14ac:dyDescent="0.2">
      <c r="A73" s="188" t="s">
        <v>9</v>
      </c>
      <c r="B73" s="195" t="s">
        <v>49</v>
      </c>
      <c r="C73" s="196"/>
      <c r="D73" s="198"/>
      <c r="E73" s="198"/>
      <c r="F73" s="198"/>
    </row>
    <row r="74" spans="1:6" x14ac:dyDescent="0.2">
      <c r="A74" s="188"/>
      <c r="B74" s="199" t="s">
        <v>50</v>
      </c>
      <c r="C74" s="196" t="s">
        <v>17</v>
      </c>
      <c r="D74" s="197">
        <v>10530</v>
      </c>
      <c r="E74" s="105"/>
      <c r="F74" s="198">
        <f t="shared" ref="F74:F79" si="8">D74*E74</f>
        <v>0</v>
      </c>
    </row>
    <row r="75" spans="1:6" x14ac:dyDescent="0.2">
      <c r="A75" s="188"/>
      <c r="B75" s="199" t="s">
        <v>51</v>
      </c>
      <c r="C75" s="196" t="s">
        <v>17</v>
      </c>
      <c r="D75" s="197">
        <v>1870</v>
      </c>
      <c r="E75" s="105"/>
      <c r="F75" s="198">
        <f t="shared" ref="F75" si="9">D75*E75</f>
        <v>0</v>
      </c>
    </row>
    <row r="76" spans="1:6" ht="22.8" x14ac:dyDescent="0.2">
      <c r="A76" s="188"/>
      <c r="B76" s="199" t="s">
        <v>62</v>
      </c>
      <c r="C76" s="196" t="s">
        <v>18</v>
      </c>
      <c r="D76" s="197">
        <v>37</v>
      </c>
      <c r="E76" s="105"/>
      <c r="F76" s="198">
        <f t="shared" si="8"/>
        <v>0</v>
      </c>
    </row>
    <row r="77" spans="1:6" x14ac:dyDescent="0.2">
      <c r="A77" s="188"/>
      <c r="B77" s="199" t="s">
        <v>70</v>
      </c>
      <c r="C77" s="196" t="s">
        <v>18</v>
      </c>
      <c r="D77" s="197">
        <v>2</v>
      </c>
      <c r="E77" s="105"/>
      <c r="F77" s="198">
        <f t="shared" ref="F77" si="10">D77*E77</f>
        <v>0</v>
      </c>
    </row>
    <row r="78" spans="1:6" x14ac:dyDescent="0.2">
      <c r="A78" s="188"/>
      <c r="B78" s="195"/>
      <c r="C78" s="196"/>
      <c r="D78" s="197"/>
      <c r="E78" s="198"/>
      <c r="F78" s="198"/>
    </row>
    <row r="79" spans="1:6" x14ac:dyDescent="0.2">
      <c r="A79" s="190" t="s">
        <v>9</v>
      </c>
      <c r="B79" s="200" t="s">
        <v>63</v>
      </c>
      <c r="C79" s="201" t="s">
        <v>18</v>
      </c>
      <c r="D79" s="202">
        <v>10</v>
      </c>
      <c r="E79" s="106"/>
      <c r="F79" s="203">
        <f t="shared" si="8"/>
        <v>0</v>
      </c>
    </row>
    <row r="80" spans="1:6" x14ac:dyDescent="0.25">
      <c r="A80" s="188"/>
      <c r="B80" s="204" t="s">
        <v>24</v>
      </c>
      <c r="C80" s="196"/>
      <c r="D80" s="197"/>
      <c r="E80" s="198"/>
      <c r="F80" s="205">
        <f>SUM(F54:F79)</f>
        <v>0</v>
      </c>
    </row>
    <row r="81" spans="1:7" x14ac:dyDescent="0.25">
      <c r="A81" s="188"/>
      <c r="B81" s="204"/>
      <c r="C81" s="196"/>
      <c r="D81" s="197"/>
      <c r="E81" s="198"/>
      <c r="F81" s="205"/>
    </row>
    <row r="82" spans="1:7" s="217" customFormat="1" x14ac:dyDescent="0.2">
      <c r="A82" s="188"/>
      <c r="B82" s="207"/>
      <c r="C82" s="196"/>
      <c r="D82" s="197"/>
      <c r="E82" s="198"/>
      <c r="F82" s="198"/>
    </row>
    <row r="83" spans="1:7" s="217" customFormat="1" x14ac:dyDescent="0.25">
      <c r="A83" s="190" t="s">
        <v>206</v>
      </c>
      <c r="B83" s="211" t="s">
        <v>58</v>
      </c>
      <c r="C83" s="201"/>
      <c r="D83" s="202"/>
      <c r="E83" s="203"/>
      <c r="F83" s="203"/>
    </row>
    <row r="84" spans="1:7" s="217" customFormat="1" ht="34.200000000000003" x14ac:dyDescent="0.2">
      <c r="A84" s="188" t="s">
        <v>6</v>
      </c>
      <c r="B84" s="207" t="s">
        <v>217</v>
      </c>
      <c r="C84" s="196" t="s">
        <v>16</v>
      </c>
      <c r="D84" s="197">
        <v>40</v>
      </c>
      <c r="E84" s="105"/>
      <c r="F84" s="198">
        <f>D84*E84</f>
        <v>0</v>
      </c>
    </row>
    <row r="85" spans="1:7" s="217" customFormat="1" x14ac:dyDescent="0.2">
      <c r="A85" s="188"/>
      <c r="B85" s="212"/>
      <c r="C85" s="196"/>
      <c r="D85" s="197"/>
      <c r="E85" s="198"/>
      <c r="F85" s="198"/>
    </row>
    <row r="86" spans="1:7" s="217" customFormat="1" ht="22.8" x14ac:dyDescent="0.2">
      <c r="A86" s="188" t="s">
        <v>10</v>
      </c>
      <c r="B86" s="207" t="s">
        <v>52</v>
      </c>
      <c r="C86" s="196"/>
      <c r="D86" s="197"/>
      <c r="E86" s="198"/>
      <c r="F86" s="198"/>
    </row>
    <row r="87" spans="1:7" s="217" customFormat="1" ht="22.8" x14ac:dyDescent="0.2">
      <c r="A87" s="188"/>
      <c r="B87" s="212" t="s">
        <v>54</v>
      </c>
      <c r="C87" s="196" t="s">
        <v>65</v>
      </c>
      <c r="D87" s="197">
        <v>4</v>
      </c>
      <c r="E87" s="105"/>
      <c r="F87" s="198">
        <f t="shared" ref="F87:F89" si="11">D87*E87</f>
        <v>0</v>
      </c>
    </row>
    <row r="88" spans="1:7" s="217" customFormat="1" x14ac:dyDescent="0.2">
      <c r="A88" s="188"/>
      <c r="B88" s="212" t="s">
        <v>53</v>
      </c>
      <c r="C88" s="196" t="s">
        <v>65</v>
      </c>
      <c r="D88" s="197">
        <v>2</v>
      </c>
      <c r="E88" s="105"/>
      <c r="F88" s="198">
        <f t="shared" si="11"/>
        <v>0</v>
      </c>
    </row>
    <row r="89" spans="1:7" s="217" customFormat="1" x14ac:dyDescent="0.2">
      <c r="A89" s="188"/>
      <c r="B89" s="212" t="s">
        <v>55</v>
      </c>
      <c r="C89" s="196" t="s">
        <v>65</v>
      </c>
      <c r="D89" s="197">
        <v>1</v>
      </c>
      <c r="E89" s="105"/>
      <c r="F89" s="198">
        <f t="shared" si="11"/>
        <v>0</v>
      </c>
    </row>
    <row r="90" spans="1:7" s="217" customFormat="1" x14ac:dyDescent="0.2">
      <c r="A90" s="188"/>
      <c r="B90" s="212" t="s">
        <v>56</v>
      </c>
      <c r="C90" s="196" t="s">
        <v>65</v>
      </c>
      <c r="D90" s="197">
        <v>2</v>
      </c>
      <c r="E90" s="105"/>
      <c r="F90" s="198">
        <f t="shared" ref="F90" si="12">D90*E90</f>
        <v>0</v>
      </c>
    </row>
    <row r="91" spans="1:7" s="217" customFormat="1" x14ac:dyDescent="0.2">
      <c r="A91" s="188"/>
      <c r="B91" s="212"/>
      <c r="C91" s="196"/>
      <c r="D91" s="197"/>
      <c r="E91" s="198"/>
      <c r="F91" s="198"/>
    </row>
    <row r="92" spans="1:7" s="217" customFormat="1" ht="22.8" x14ac:dyDescent="0.2">
      <c r="A92" s="188" t="s">
        <v>7</v>
      </c>
      <c r="B92" s="212" t="s">
        <v>66</v>
      </c>
      <c r="C92" s="196" t="s">
        <v>65</v>
      </c>
      <c r="D92" s="197">
        <v>1</v>
      </c>
      <c r="E92" s="105"/>
      <c r="F92" s="198">
        <f>D92*E92</f>
        <v>0</v>
      </c>
    </row>
    <row r="93" spans="1:7" s="217" customFormat="1" x14ac:dyDescent="0.2">
      <c r="A93" s="188"/>
      <c r="B93" s="207"/>
      <c r="C93" s="196"/>
      <c r="D93" s="197"/>
      <c r="E93" s="198"/>
      <c r="F93" s="198"/>
    </row>
    <row r="94" spans="1:7" s="217" customFormat="1" ht="22.8" x14ac:dyDescent="0.2">
      <c r="A94" s="188" t="s">
        <v>8</v>
      </c>
      <c r="B94" s="207" t="s">
        <v>64</v>
      </c>
      <c r="C94" s="196" t="s">
        <v>65</v>
      </c>
      <c r="D94" s="197">
        <v>1</v>
      </c>
      <c r="E94" s="105"/>
      <c r="F94" s="198">
        <f>D94*E94</f>
        <v>0</v>
      </c>
    </row>
    <row r="95" spans="1:7" s="217" customFormat="1" x14ac:dyDescent="0.25">
      <c r="A95" s="188"/>
      <c r="B95" s="218"/>
      <c r="C95" s="196"/>
      <c r="D95" s="197"/>
      <c r="E95" s="198"/>
      <c r="F95" s="198"/>
    </row>
    <row r="96" spans="1:7" s="220" customFormat="1" ht="62.4" customHeight="1" x14ac:dyDescent="0.25">
      <c r="A96" s="188" t="s">
        <v>9</v>
      </c>
      <c r="B96" s="195" t="s">
        <v>67</v>
      </c>
      <c r="C96" s="196" t="s">
        <v>65</v>
      </c>
      <c r="D96" s="197">
        <v>1</v>
      </c>
      <c r="E96" s="105"/>
      <c r="F96" s="198">
        <f>D96*E96</f>
        <v>0</v>
      </c>
      <c r="G96" s="219"/>
    </row>
    <row r="97" spans="1:7" s="220" customFormat="1" x14ac:dyDescent="0.25">
      <c r="A97" s="188"/>
      <c r="B97" s="195"/>
      <c r="C97" s="196"/>
      <c r="D97" s="197"/>
      <c r="E97" s="198"/>
      <c r="F97" s="198"/>
      <c r="G97" s="219"/>
    </row>
    <row r="98" spans="1:7" s="220" customFormat="1" ht="64.2" customHeight="1" x14ac:dyDescent="0.25">
      <c r="A98" s="188" t="s">
        <v>68</v>
      </c>
      <c r="B98" s="195" t="s">
        <v>69</v>
      </c>
      <c r="C98" s="196" t="s">
        <v>65</v>
      </c>
      <c r="D98" s="197">
        <v>1</v>
      </c>
      <c r="E98" s="105"/>
      <c r="F98" s="198">
        <f>D98*E98</f>
        <v>0</v>
      </c>
      <c r="G98" s="219"/>
    </row>
    <row r="99" spans="1:7" s="220" customFormat="1" x14ac:dyDescent="0.25">
      <c r="A99" s="188"/>
      <c r="B99" s="195"/>
      <c r="C99" s="196"/>
      <c r="D99" s="197"/>
      <c r="E99" s="198"/>
      <c r="F99" s="198"/>
      <c r="G99" s="219"/>
    </row>
    <row r="100" spans="1:7" s="220" customFormat="1" ht="24.6" customHeight="1" x14ac:dyDescent="0.25">
      <c r="A100" s="190" t="s">
        <v>82</v>
      </c>
      <c r="B100" s="200" t="s">
        <v>208</v>
      </c>
      <c r="C100" s="201" t="s">
        <v>65</v>
      </c>
      <c r="D100" s="202">
        <v>1</v>
      </c>
      <c r="E100" s="106"/>
      <c r="F100" s="203">
        <f>D100*E100</f>
        <v>0</v>
      </c>
      <c r="G100" s="219"/>
    </row>
    <row r="101" spans="1:7" s="217" customFormat="1" x14ac:dyDescent="0.25">
      <c r="A101" s="188"/>
      <c r="B101" s="204" t="s">
        <v>24</v>
      </c>
      <c r="C101" s="196"/>
      <c r="D101" s="197"/>
      <c r="E101" s="198"/>
      <c r="F101" s="205">
        <f>SUM(F84:F100)</f>
        <v>0</v>
      </c>
    </row>
    <row r="102" spans="1:7" s="217" customFormat="1" x14ac:dyDescent="0.25">
      <c r="A102" s="188"/>
      <c r="B102" s="204"/>
      <c r="C102" s="178"/>
      <c r="D102" s="221"/>
      <c r="E102" s="183"/>
      <c r="F102" s="222"/>
    </row>
    <row r="103" spans="1:7" s="217" customFormat="1" ht="24" customHeight="1" x14ac:dyDescent="0.25">
      <c r="A103" s="188"/>
      <c r="B103" s="204"/>
      <c r="C103" s="178"/>
      <c r="D103" s="221"/>
      <c r="E103" s="183"/>
      <c r="F103" s="222"/>
    </row>
    <row r="104" spans="1:7" s="217" customFormat="1" x14ac:dyDescent="0.25">
      <c r="A104" s="188"/>
      <c r="B104" s="218"/>
      <c r="C104" s="178"/>
      <c r="D104" s="221"/>
      <c r="E104" s="183"/>
      <c r="F104" s="183"/>
    </row>
    <row r="105" spans="1:7" s="217" customFormat="1" x14ac:dyDescent="0.25">
      <c r="A105" s="188"/>
      <c r="B105" s="218"/>
      <c r="C105" s="223"/>
      <c r="D105" s="224"/>
      <c r="E105" s="183"/>
      <c r="F105" s="222"/>
    </row>
    <row r="106" spans="1:7" x14ac:dyDescent="0.2">
      <c r="A106" s="190"/>
      <c r="B106" s="225" t="s">
        <v>20</v>
      </c>
      <c r="C106" s="226"/>
      <c r="D106" s="227"/>
      <c r="E106" s="194"/>
      <c r="F106" s="194"/>
    </row>
    <row r="107" spans="1:7" x14ac:dyDescent="0.25">
      <c r="A107" s="188"/>
      <c r="B107" s="218"/>
      <c r="C107" s="228"/>
      <c r="D107" s="221"/>
      <c r="E107" s="183"/>
      <c r="F107" s="183"/>
    </row>
    <row r="108" spans="1:7" x14ac:dyDescent="0.25">
      <c r="A108" s="177" t="str">
        <f>A6</f>
        <v>I</v>
      </c>
      <c r="B108" s="207" t="str">
        <f>B6</f>
        <v>Izolatorske verige in obesni material</v>
      </c>
      <c r="C108" s="228"/>
      <c r="D108" s="221"/>
      <c r="E108" s="183"/>
      <c r="F108" s="222">
        <f>F23</f>
        <v>0</v>
      </c>
      <c r="G108" s="229"/>
    </row>
    <row r="109" spans="1:7" x14ac:dyDescent="0.25">
      <c r="A109" s="177" t="str">
        <f>A26</f>
        <v>II</v>
      </c>
      <c r="B109" s="207" t="str">
        <f>B26</f>
        <v>Obesni material zaščitne vrvi</v>
      </c>
      <c r="C109" s="228"/>
      <c r="D109" s="221"/>
      <c r="E109" s="183"/>
      <c r="F109" s="222">
        <f>F37</f>
        <v>0</v>
      </c>
      <c r="G109" s="229"/>
    </row>
    <row r="110" spans="1:7" x14ac:dyDescent="0.25">
      <c r="A110" s="177" t="str">
        <f>A39</f>
        <v>III</v>
      </c>
      <c r="B110" s="207" t="str">
        <f>B39</f>
        <v>Daljnovodne vrvi</v>
      </c>
      <c r="C110" s="228"/>
      <c r="D110" s="221"/>
      <c r="E110" s="183"/>
      <c r="F110" s="222">
        <f>F43</f>
        <v>0</v>
      </c>
      <c r="G110" s="229"/>
    </row>
    <row r="111" spans="1:7" x14ac:dyDescent="0.25">
      <c r="A111" s="177" t="str">
        <f>A46</f>
        <v>IV</v>
      </c>
      <c r="B111" s="207" t="str">
        <f>B46</f>
        <v>Druga oprema</v>
      </c>
      <c r="C111" s="228"/>
      <c r="D111" s="221"/>
      <c r="E111" s="183"/>
      <c r="F111" s="222">
        <f>F50</f>
        <v>0</v>
      </c>
      <c r="G111" s="229"/>
    </row>
    <row r="112" spans="1:7" x14ac:dyDescent="0.25">
      <c r="A112" s="177" t="str">
        <f>A53</f>
        <v>V</v>
      </c>
      <c r="B112" s="207" t="str">
        <f>B53</f>
        <v>Montažna vrvi in pripadajoče opreme</v>
      </c>
      <c r="C112" s="228"/>
      <c r="D112" s="221"/>
      <c r="E112" s="183"/>
      <c r="F112" s="222">
        <f>F80</f>
        <v>0</v>
      </c>
    </row>
    <row r="113" spans="1:7" x14ac:dyDescent="0.25">
      <c r="A113" s="177" t="str">
        <f>A83</f>
        <v>VI</v>
      </c>
      <c r="B113" s="207" t="str">
        <f>B83</f>
        <v>Zaščita infrastrukture in druga dela izvajalca</v>
      </c>
      <c r="C113" s="228"/>
      <c r="D113" s="221"/>
      <c r="E113" s="183"/>
      <c r="F113" s="222">
        <f>F101</f>
        <v>0</v>
      </c>
      <c r="G113" s="229"/>
    </row>
    <row r="114" spans="1:7" ht="22.8" x14ac:dyDescent="0.25">
      <c r="A114" s="230"/>
      <c r="B114" s="115" t="s">
        <v>199</v>
      </c>
      <c r="C114" s="226"/>
      <c r="D114" s="227"/>
      <c r="E114" s="194"/>
      <c r="F114" s="231">
        <f>SUM(F106:F113)*0.1</f>
        <v>0</v>
      </c>
      <c r="G114" s="229"/>
    </row>
    <row r="115" spans="1:7" s="234" customFormat="1" x14ac:dyDescent="0.25">
      <c r="A115" s="188"/>
      <c r="B115" s="232" t="s">
        <v>209</v>
      </c>
      <c r="C115" s="223"/>
      <c r="D115" s="224"/>
      <c r="E115" s="222"/>
      <c r="F115" s="222">
        <f>SUM(F108:F114)</f>
        <v>0</v>
      </c>
      <c r="G115" s="233"/>
    </row>
    <row r="116" spans="1:7" x14ac:dyDescent="0.25">
      <c r="A116" s="188"/>
      <c r="B116" s="235"/>
      <c r="C116" s="228"/>
      <c r="D116" s="221"/>
      <c r="E116" s="183"/>
      <c r="F116" s="222"/>
      <c r="G116" s="229"/>
    </row>
    <row r="117" spans="1:7" x14ac:dyDescent="0.25">
      <c r="A117" s="236"/>
      <c r="C117" s="217"/>
      <c r="D117" s="238"/>
      <c r="E117" s="239"/>
      <c r="F117" s="240"/>
    </row>
    <row r="118" spans="1:7" x14ac:dyDescent="0.25">
      <c r="A118" s="236"/>
      <c r="B118" s="217"/>
      <c r="C118" s="217"/>
      <c r="D118" s="241"/>
      <c r="E118" s="239"/>
      <c r="F118" s="242"/>
    </row>
    <row r="119" spans="1:7" x14ac:dyDescent="0.25">
      <c r="D119" s="229"/>
      <c r="F119" s="245"/>
    </row>
    <row r="120" spans="1:7" x14ac:dyDescent="0.25">
      <c r="D120" s="229"/>
      <c r="F120" s="245"/>
    </row>
  </sheetData>
  <sheetProtection algorithmName="SHA-512" hashValue="dpugF9vWdNQ6oC366H6i83x6S28d8/WE7ZqLHcmIGQ98Oiu+a8315aiTyyjmsmyKv33VgIV0c2yk0A10kRLkKw==" saltValue="eTDa7Rg7EiJZNvTl/UmcbA==" spinCount="100000" sheet="1" objects="1" scenarios="1" selectLockedCells="1"/>
  <phoneticPr fontId="0" type="noConversion"/>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0" zoomScale="95" zoomScaleNormal="95" zoomScaleSheetLayoutView="100" workbookViewId="0">
      <selection activeCell="E8" sqref="E8"/>
    </sheetView>
  </sheetViews>
  <sheetFormatPr defaultColWidth="9.109375" defaultRowHeight="11.4" x14ac:dyDescent="0.2"/>
  <cols>
    <col min="1" max="1" width="4.6640625" style="253" customWidth="1"/>
    <col min="2" max="2" width="44.33203125" style="294" customWidth="1"/>
    <col min="3" max="3" width="8.33203125" style="295" customWidth="1"/>
    <col min="4" max="4" width="10.109375" style="296" customWidth="1"/>
    <col min="5" max="5" width="10.109375" style="264" customWidth="1"/>
    <col min="6" max="6" width="12.6640625" style="264" customWidth="1"/>
    <col min="7" max="16384" width="9.109375" style="252"/>
  </cols>
  <sheetData>
    <row r="1" spans="1:6" ht="12" x14ac:dyDescent="0.25">
      <c r="A1" s="247"/>
      <c r="B1" s="248" t="s">
        <v>1</v>
      </c>
      <c r="C1" s="249" t="s">
        <v>101</v>
      </c>
      <c r="D1" s="250" t="s">
        <v>3</v>
      </c>
      <c r="E1" s="251" t="s">
        <v>102</v>
      </c>
      <c r="F1" s="251" t="s">
        <v>22</v>
      </c>
    </row>
    <row r="2" spans="1:6" ht="12" x14ac:dyDescent="0.25">
      <c r="B2" s="254"/>
      <c r="C2" s="255"/>
      <c r="D2" s="256"/>
      <c r="E2" s="257"/>
      <c r="F2" s="257"/>
    </row>
    <row r="3" spans="1:6" ht="12" x14ac:dyDescent="0.25">
      <c r="A3" s="258" t="s">
        <v>25</v>
      </c>
      <c r="B3" s="259" t="s">
        <v>190</v>
      </c>
      <c r="C3" s="255"/>
      <c r="D3" s="256"/>
      <c r="E3" s="257"/>
      <c r="F3" s="257"/>
    </row>
    <row r="4" spans="1:6" x14ac:dyDescent="0.2">
      <c r="B4" s="260"/>
      <c r="C4" s="261"/>
      <c r="D4" s="262"/>
      <c r="E4" s="263"/>
    </row>
    <row r="5" spans="1:6" ht="12" x14ac:dyDescent="0.2">
      <c r="A5" s="265" t="s">
        <v>103</v>
      </c>
      <c r="B5" s="266" t="s">
        <v>104</v>
      </c>
      <c r="C5" s="261"/>
      <c r="D5" s="262"/>
      <c r="E5" s="263"/>
    </row>
    <row r="6" spans="1:6" x14ac:dyDescent="0.2">
      <c r="B6" s="260"/>
      <c r="C6" s="267"/>
      <c r="D6" s="268"/>
      <c r="E6" s="269"/>
      <c r="F6" s="270"/>
    </row>
    <row r="7" spans="1:6" x14ac:dyDescent="0.2">
      <c r="A7" s="253">
        <v>1</v>
      </c>
      <c r="B7" s="260" t="s">
        <v>105</v>
      </c>
      <c r="C7" s="267"/>
      <c r="D7" s="268"/>
      <c r="E7" s="269"/>
      <c r="F7" s="270"/>
    </row>
    <row r="8" spans="1:6" ht="22.8" x14ac:dyDescent="0.2">
      <c r="B8" s="271" t="s">
        <v>106</v>
      </c>
      <c r="C8" s="267" t="s">
        <v>65</v>
      </c>
      <c r="D8" s="268">
        <v>88</v>
      </c>
      <c r="E8" s="103"/>
      <c r="F8" s="270">
        <f>D8*E8</f>
        <v>0</v>
      </c>
    </row>
    <row r="9" spans="1:6" ht="34.200000000000003" x14ac:dyDescent="0.2">
      <c r="A9" s="272"/>
      <c r="B9" s="273" t="s">
        <v>107</v>
      </c>
      <c r="C9" s="267" t="s">
        <v>18</v>
      </c>
      <c r="D9" s="268">
        <v>44</v>
      </c>
      <c r="E9" s="103"/>
      <c r="F9" s="270">
        <f t="shared" ref="F9:F13" si="0">D9*E9</f>
        <v>0</v>
      </c>
    </row>
    <row r="10" spans="1:6" x14ac:dyDescent="0.2">
      <c r="A10" s="272"/>
      <c r="B10" s="273" t="s">
        <v>108</v>
      </c>
      <c r="C10" s="267" t="s">
        <v>17</v>
      </c>
      <c r="D10" s="268">
        <v>78</v>
      </c>
      <c r="E10" s="103"/>
      <c r="F10" s="270">
        <f t="shared" si="0"/>
        <v>0</v>
      </c>
    </row>
    <row r="11" spans="1:6" x14ac:dyDescent="0.2">
      <c r="A11" s="272"/>
      <c r="B11" s="273" t="s">
        <v>109</v>
      </c>
      <c r="C11" s="267" t="s">
        <v>18</v>
      </c>
      <c r="D11" s="268">
        <v>30</v>
      </c>
      <c r="E11" s="103"/>
      <c r="F11" s="270">
        <f t="shared" si="0"/>
        <v>0</v>
      </c>
    </row>
    <row r="12" spans="1:6" x14ac:dyDescent="0.2">
      <c r="A12" s="272"/>
      <c r="B12" s="273"/>
      <c r="C12" s="267"/>
      <c r="D12" s="268"/>
      <c r="E12" s="269"/>
      <c r="F12" s="270"/>
    </row>
    <row r="13" spans="1:6" ht="39.6" customHeight="1" x14ac:dyDescent="0.2">
      <c r="A13" s="274">
        <v>2</v>
      </c>
      <c r="B13" s="275" t="s">
        <v>230</v>
      </c>
      <c r="C13" s="276" t="s">
        <v>65</v>
      </c>
      <c r="D13" s="277">
        <v>40</v>
      </c>
      <c r="E13" s="104"/>
      <c r="F13" s="279">
        <f t="shared" si="0"/>
        <v>0</v>
      </c>
    </row>
    <row r="14" spans="1:6" ht="12" x14ac:dyDescent="0.25">
      <c r="A14" s="272"/>
      <c r="B14" s="280" t="str">
        <f>"SKUPAJ " &amp;B5</f>
        <v>SKUPAJ Ozemljitve-v okviru elektromontažnih del</v>
      </c>
      <c r="C14" s="267"/>
      <c r="D14" s="268"/>
      <c r="E14" s="269"/>
      <c r="F14" s="281">
        <f>SUM(F8:F13)</f>
        <v>0</v>
      </c>
    </row>
    <row r="15" spans="1:6" ht="12" x14ac:dyDescent="0.2">
      <c r="A15" s="272"/>
      <c r="B15" s="273"/>
      <c r="C15" s="267"/>
      <c r="D15" s="268"/>
      <c r="E15" s="269"/>
      <c r="F15" s="281"/>
    </row>
    <row r="16" spans="1:6" ht="12" x14ac:dyDescent="0.2">
      <c r="A16" s="265"/>
      <c r="B16" s="266"/>
      <c r="C16" s="267"/>
      <c r="D16" s="268"/>
      <c r="E16" s="269"/>
      <c r="F16" s="281"/>
    </row>
    <row r="17" spans="1:6" ht="12" x14ac:dyDescent="0.2">
      <c r="A17" s="265" t="s">
        <v>110</v>
      </c>
      <c r="B17" s="266" t="s">
        <v>111</v>
      </c>
      <c r="C17" s="265"/>
      <c r="D17" s="268"/>
      <c r="E17" s="269"/>
      <c r="F17" s="281"/>
    </row>
    <row r="18" spans="1:6" ht="75" customHeight="1" x14ac:dyDescent="0.2">
      <c r="A18" s="282">
        <v>1</v>
      </c>
      <c r="B18" s="283" t="s">
        <v>112</v>
      </c>
      <c r="C18" s="284" t="s">
        <v>76</v>
      </c>
      <c r="D18" s="268">
        <v>964</v>
      </c>
      <c r="E18" s="103"/>
      <c r="F18" s="270">
        <f t="shared" ref="F18:F21" si="1">D18*E18</f>
        <v>0</v>
      </c>
    </row>
    <row r="19" spans="1:6" ht="46.2" x14ac:dyDescent="0.2">
      <c r="A19" s="282">
        <v>2</v>
      </c>
      <c r="B19" s="283" t="s">
        <v>200</v>
      </c>
      <c r="C19" s="284" t="s">
        <v>113</v>
      </c>
      <c r="D19" s="268">
        <v>54</v>
      </c>
      <c r="E19" s="103"/>
      <c r="F19" s="270">
        <f t="shared" si="1"/>
        <v>0</v>
      </c>
    </row>
    <row r="20" spans="1:6" ht="22.8" x14ac:dyDescent="0.2">
      <c r="A20" s="285">
        <v>3</v>
      </c>
      <c r="B20" s="283" t="s">
        <v>114</v>
      </c>
      <c r="C20" s="284" t="s">
        <v>76</v>
      </c>
      <c r="D20" s="268">
        <v>1150</v>
      </c>
      <c r="E20" s="103"/>
      <c r="F20" s="270">
        <f t="shared" si="1"/>
        <v>0</v>
      </c>
    </row>
    <row r="21" spans="1:6" ht="22.8" x14ac:dyDescent="0.2">
      <c r="A21" s="282">
        <v>4</v>
      </c>
      <c r="B21" s="283" t="s">
        <v>115</v>
      </c>
      <c r="C21" s="284" t="s">
        <v>65</v>
      </c>
      <c r="D21" s="268">
        <v>1</v>
      </c>
      <c r="E21" s="103"/>
      <c r="F21" s="270">
        <f t="shared" si="1"/>
        <v>0</v>
      </c>
    </row>
    <row r="22" spans="1:6" x14ac:dyDescent="0.2">
      <c r="A22" s="286"/>
      <c r="B22" s="287"/>
      <c r="C22" s="288"/>
      <c r="D22" s="277"/>
      <c r="E22" s="278"/>
      <c r="F22" s="279"/>
    </row>
    <row r="23" spans="1:6" ht="12" x14ac:dyDescent="0.25">
      <c r="B23" s="280" t="str">
        <f>"SKUPAJ " &amp;B17</f>
        <v>SKUPAJ Ozemljitve- v okviru gradbenih del</v>
      </c>
      <c r="C23" s="267"/>
      <c r="D23" s="268"/>
      <c r="E23" s="269"/>
      <c r="F23" s="270">
        <f>SUM(F18:F22)</f>
        <v>0</v>
      </c>
    </row>
    <row r="24" spans="1:6" ht="12" x14ac:dyDescent="0.25">
      <c r="B24" s="280"/>
      <c r="C24" s="261"/>
      <c r="D24" s="262"/>
      <c r="E24" s="263"/>
    </row>
    <row r="25" spans="1:6" ht="12" x14ac:dyDescent="0.25">
      <c r="B25" s="280"/>
      <c r="C25" s="261"/>
      <c r="D25" s="262"/>
      <c r="E25" s="263"/>
    </row>
    <row r="26" spans="1:6" x14ac:dyDescent="0.2">
      <c r="A26" s="267"/>
      <c r="B26" s="260"/>
      <c r="C26" s="261"/>
      <c r="D26" s="262"/>
      <c r="E26" s="263"/>
    </row>
    <row r="27" spans="1:6" ht="12" x14ac:dyDescent="0.2">
      <c r="A27" s="265"/>
      <c r="B27" s="289" t="s">
        <v>20</v>
      </c>
      <c r="C27" s="290"/>
      <c r="D27" s="291"/>
      <c r="E27" s="292"/>
      <c r="F27" s="293"/>
    </row>
    <row r="28" spans="1:6" ht="12" x14ac:dyDescent="0.2">
      <c r="A28" s="253" t="s">
        <v>103</v>
      </c>
      <c r="B28" s="294" t="str">
        <f>B5</f>
        <v>Ozemljitve-v okviru elektromontažnih del</v>
      </c>
      <c r="E28" s="297"/>
      <c r="F28" s="298">
        <f>F14</f>
        <v>0</v>
      </c>
    </row>
    <row r="29" spans="1:6" x14ac:dyDescent="0.2">
      <c r="A29" s="253" t="s">
        <v>110</v>
      </c>
      <c r="B29" s="294" t="str">
        <f>B17</f>
        <v>Ozemljitve- v okviru gradbenih del</v>
      </c>
      <c r="F29" s="264">
        <f>F23</f>
        <v>0</v>
      </c>
    </row>
    <row r="30" spans="1:6" ht="22.8" x14ac:dyDescent="0.2">
      <c r="B30" s="294" t="s">
        <v>117</v>
      </c>
      <c r="F30" s="264">
        <f>0.1*(F28+F29)</f>
        <v>0</v>
      </c>
    </row>
    <row r="31" spans="1:6" x14ac:dyDescent="0.2">
      <c r="A31" s="274"/>
      <c r="B31" s="299"/>
      <c r="C31" s="300"/>
      <c r="D31" s="301"/>
      <c r="E31" s="302"/>
      <c r="F31" s="302"/>
    </row>
    <row r="32" spans="1:6" ht="12" x14ac:dyDescent="0.25">
      <c r="B32" s="303" t="s">
        <v>132</v>
      </c>
      <c r="F32" s="304">
        <f>SUM(F28:F31)</f>
        <v>0</v>
      </c>
    </row>
    <row r="36" spans="1:6" x14ac:dyDescent="0.2">
      <c r="A36" s="272"/>
      <c r="B36" s="305"/>
      <c r="C36" s="252"/>
      <c r="D36" s="252"/>
      <c r="E36" s="306"/>
      <c r="F36" s="306"/>
    </row>
    <row r="37" spans="1:6" x14ac:dyDescent="0.2">
      <c r="A37" s="272"/>
      <c r="B37" s="305"/>
      <c r="C37" s="252"/>
      <c r="D37" s="252"/>
      <c r="E37" s="306"/>
      <c r="F37" s="306"/>
    </row>
    <row r="38" spans="1:6" x14ac:dyDescent="0.2">
      <c r="A38" s="272"/>
      <c r="B38" s="305"/>
      <c r="C38" s="252"/>
      <c r="D38" s="252"/>
      <c r="E38" s="306"/>
      <c r="F38" s="306"/>
    </row>
    <row r="39" spans="1:6" x14ac:dyDescent="0.2">
      <c r="A39" s="272"/>
      <c r="B39" s="305"/>
      <c r="C39" s="252"/>
      <c r="D39" s="252"/>
      <c r="E39" s="306"/>
      <c r="F39" s="306"/>
    </row>
    <row r="40" spans="1:6" x14ac:dyDescent="0.2">
      <c r="A40" s="272"/>
      <c r="B40" s="305"/>
      <c r="C40" s="252"/>
      <c r="D40" s="252"/>
      <c r="E40" s="306"/>
      <c r="F40" s="306"/>
    </row>
    <row r="41" spans="1:6" x14ac:dyDescent="0.2">
      <c r="A41" s="272"/>
      <c r="B41" s="305"/>
      <c r="C41" s="252"/>
      <c r="D41" s="252"/>
      <c r="E41" s="306"/>
      <c r="F41" s="306"/>
    </row>
  </sheetData>
  <sheetProtection algorithmName="SHA-512" hashValue="x1ChTD4PtuMxObocp/7Sg2IqDaOVlW+aFUArMJq4WY9MlhJBcUsjSV5+2bTVGgAJGgpebfThk6F9Cjj5HS4WTA==" saltValue="dCZc4BKALuAYRJZtOIXB/A==" spinCount="100000" sheet="1" objects="1" scenarios="1" selectLockedCells="1"/>
  <pageMargins left="0.63" right="0.48" top="0.94488188976377963" bottom="0.74803149606299213" header="0" footer="0.31496062992125984"/>
  <pageSetup paperSize="9" orientation="portrait" r:id="rId1"/>
  <headerFooter>
    <oddHeader>&amp;L&amp;8
&amp;R&amp;8List: &amp;A
&amp;P od &amp;N</oddHeader>
    <oddFooter>&amp;L&amp;8Datoteka: &amp;F 
Načrt: 6X1&amp;R&amp;8
Id. oznaka:6X2011
Datum :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9"/>
  <sheetViews>
    <sheetView topLeftCell="A32" zoomScaleNormal="100" zoomScaleSheetLayoutView="100" zoomScalePageLayoutView="106" workbookViewId="0">
      <selection activeCell="E34" sqref="E34"/>
    </sheetView>
  </sheetViews>
  <sheetFormatPr defaultColWidth="8.88671875" defaultRowHeight="12" x14ac:dyDescent="0.2"/>
  <cols>
    <col min="1" max="1" width="5.44140625" style="40" customWidth="1"/>
    <col min="2" max="2" width="41" style="41" customWidth="1"/>
    <col min="3" max="3" width="7.5546875" style="39" customWidth="1"/>
    <col min="4" max="4" width="8.33203125" style="42" customWidth="1"/>
    <col min="5" max="5" width="10.5546875" style="42" customWidth="1"/>
    <col min="6" max="6" width="12.5546875" style="43" customWidth="1"/>
    <col min="7" max="7" width="21.5546875" style="39" customWidth="1"/>
    <col min="8" max="16384" width="8.88671875" style="39"/>
  </cols>
  <sheetData>
    <row r="1" spans="1:102" ht="11.4" x14ac:dyDescent="0.2">
      <c r="A1" s="1" t="s">
        <v>0</v>
      </c>
      <c r="B1" s="2" t="s">
        <v>1</v>
      </c>
      <c r="C1" s="3" t="s">
        <v>2</v>
      </c>
      <c r="D1" s="4" t="s">
        <v>3</v>
      </c>
      <c r="E1" s="4" t="s">
        <v>5</v>
      </c>
      <c r="F1" s="5" t="s">
        <v>22</v>
      </c>
      <c r="G1" s="58"/>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row>
    <row r="2" spans="1:102" ht="11.4" x14ac:dyDescent="0.2">
      <c r="A2" s="6"/>
      <c r="B2" s="7"/>
      <c r="C2" s="8"/>
      <c r="D2" s="9"/>
      <c r="E2" s="9"/>
      <c r="F2" s="11"/>
      <c r="G2" s="58"/>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row>
    <row r="3" spans="1:102" s="118" customFormat="1" ht="24" x14ac:dyDescent="0.25">
      <c r="A3" s="12" t="s">
        <v>26</v>
      </c>
      <c r="B3" s="13" t="s">
        <v>168</v>
      </c>
      <c r="C3" s="14"/>
      <c r="D3" s="15"/>
      <c r="E3" s="15"/>
      <c r="F3" s="16"/>
      <c r="G3" s="116"/>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row>
    <row r="4" spans="1:102" ht="11.4" x14ac:dyDescent="0.2">
      <c r="A4" s="17"/>
      <c r="B4" s="18"/>
      <c r="C4" s="19"/>
      <c r="D4" s="20"/>
      <c r="E4" s="20"/>
      <c r="F4" s="22"/>
      <c r="G4" s="58"/>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row>
    <row r="5" spans="1:102" ht="57" x14ac:dyDescent="0.2">
      <c r="A5" s="307"/>
      <c r="B5" s="164" t="s">
        <v>169</v>
      </c>
      <c r="C5" s="307"/>
      <c r="D5" s="308"/>
      <c r="E5" s="309"/>
      <c r="F5" s="11"/>
      <c r="G5" s="58"/>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row>
    <row r="6" spans="1:102" ht="24" x14ac:dyDescent="0.2">
      <c r="A6" s="307"/>
      <c r="B6" s="310" t="s">
        <v>170</v>
      </c>
      <c r="C6" s="307"/>
      <c r="D6" s="308"/>
      <c r="E6" s="309"/>
      <c r="F6" s="11"/>
      <c r="G6" s="58"/>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row>
    <row r="7" spans="1:102" s="114" customFormat="1" x14ac:dyDescent="0.25">
      <c r="A7" s="311"/>
      <c r="B7" s="311"/>
      <c r="C7" s="311"/>
      <c r="D7" s="312"/>
      <c r="E7" s="313"/>
      <c r="F7" s="59"/>
      <c r="G7" s="119"/>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row>
    <row r="8" spans="1:102" x14ac:dyDescent="0.2">
      <c r="A8" s="307"/>
      <c r="B8" s="310" t="s">
        <v>171</v>
      </c>
      <c r="C8" s="307"/>
      <c r="D8" s="308"/>
      <c r="E8" s="309" t="str">
        <f t="shared" ref="E8:E10" si="0">IF(OR(ISBLANK(C8),ISBLANK(D8))," ",KOLIC*CENA)</f>
        <v xml:space="preserve"> </v>
      </c>
      <c r="F8" s="57"/>
      <c r="G8" s="58"/>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row>
    <row r="9" spans="1:102" ht="45.6" x14ac:dyDescent="0.25">
      <c r="A9" s="307"/>
      <c r="B9" s="164" t="s">
        <v>172</v>
      </c>
      <c r="C9" s="314"/>
      <c r="D9" s="315"/>
      <c r="E9" s="316"/>
      <c r="F9" s="60"/>
    </row>
    <row r="10" spans="1:102" x14ac:dyDescent="0.25">
      <c r="A10" s="307"/>
      <c r="B10" s="164"/>
      <c r="C10" s="314"/>
      <c r="D10" s="315"/>
      <c r="E10" s="316" t="str">
        <f t="shared" si="0"/>
        <v xml:space="preserve"> </v>
      </c>
      <c r="F10" s="60"/>
    </row>
    <row r="11" spans="1:102" ht="22.8" x14ac:dyDescent="0.2">
      <c r="A11" s="317" t="s">
        <v>6</v>
      </c>
      <c r="B11" s="164" t="s">
        <v>173</v>
      </c>
      <c r="C11" s="318" t="s">
        <v>121</v>
      </c>
      <c r="D11" s="319">
        <v>94</v>
      </c>
      <c r="E11" s="102"/>
      <c r="F11" s="11">
        <f>D11*E11</f>
        <v>0</v>
      </c>
    </row>
    <row r="12" spans="1:102" ht="11.4" x14ac:dyDescent="0.2">
      <c r="A12" s="320"/>
      <c r="B12" s="321"/>
      <c r="C12" s="322"/>
      <c r="D12" s="323"/>
      <c r="E12" s="210"/>
      <c r="F12" s="99"/>
    </row>
    <row r="13" spans="1:102" ht="22.8" x14ac:dyDescent="0.2">
      <c r="A13" s="317" t="s">
        <v>10</v>
      </c>
      <c r="B13" s="324" t="s">
        <v>174</v>
      </c>
      <c r="C13" s="325"/>
      <c r="D13" s="323"/>
      <c r="E13" s="210"/>
      <c r="F13" s="99"/>
    </row>
    <row r="14" spans="1:102" ht="45.6" x14ac:dyDescent="0.2">
      <c r="A14" s="317"/>
      <c r="B14" s="324" t="s">
        <v>192</v>
      </c>
      <c r="C14" s="318" t="s">
        <v>141</v>
      </c>
      <c r="D14" s="319">
        <v>3130</v>
      </c>
      <c r="E14" s="102"/>
      <c r="F14" s="11">
        <f>D14*E14</f>
        <v>0</v>
      </c>
    </row>
    <row r="15" spans="1:102" ht="11.4" x14ac:dyDescent="0.2">
      <c r="A15" s="320"/>
      <c r="B15" s="39"/>
      <c r="C15" s="326"/>
      <c r="D15" s="327"/>
      <c r="E15" s="328"/>
      <c r="F15" s="99"/>
    </row>
    <row r="16" spans="1:102" x14ac:dyDescent="0.2">
      <c r="A16" s="307"/>
      <c r="B16" s="307"/>
      <c r="C16" s="325"/>
      <c r="D16" s="323"/>
      <c r="E16" s="210"/>
      <c r="F16" s="99"/>
    </row>
    <row r="17" spans="1:6" x14ac:dyDescent="0.2">
      <c r="A17" s="307"/>
      <c r="B17" s="310" t="s">
        <v>175</v>
      </c>
      <c r="C17" s="325"/>
      <c r="D17" s="323"/>
      <c r="E17" s="210"/>
      <c r="F17" s="99"/>
    </row>
    <row r="18" spans="1:6" ht="111" customHeight="1" x14ac:dyDescent="0.2">
      <c r="A18" s="307"/>
      <c r="B18" s="164" t="s">
        <v>176</v>
      </c>
      <c r="C18" s="325"/>
      <c r="D18" s="323"/>
      <c r="E18" s="210"/>
      <c r="F18" s="99"/>
    </row>
    <row r="19" spans="1:6" x14ac:dyDescent="0.2">
      <c r="A19" s="307"/>
      <c r="B19" s="164"/>
      <c r="C19" s="325"/>
      <c r="D19" s="323"/>
      <c r="E19" s="210"/>
      <c r="F19" s="100"/>
    </row>
    <row r="20" spans="1:6" ht="73.2" customHeight="1" x14ac:dyDescent="0.2">
      <c r="A20" s="317" t="s">
        <v>7</v>
      </c>
      <c r="B20" s="164" t="s">
        <v>177</v>
      </c>
      <c r="C20" s="325"/>
      <c r="D20" s="323"/>
      <c r="E20" s="210"/>
      <c r="F20" s="100"/>
    </row>
    <row r="21" spans="1:6" ht="11.4" x14ac:dyDescent="0.2">
      <c r="A21" s="317" t="s">
        <v>178</v>
      </c>
      <c r="B21" s="329" t="s">
        <v>193</v>
      </c>
      <c r="C21" s="317" t="s">
        <v>18</v>
      </c>
      <c r="D21" s="330">
        <v>39</v>
      </c>
      <c r="E21" s="102"/>
      <c r="F21" s="11">
        <f>D21*E21</f>
        <v>0</v>
      </c>
    </row>
    <row r="22" spans="1:6" ht="11.4" x14ac:dyDescent="0.2">
      <c r="A22" s="208" t="s">
        <v>179</v>
      </c>
      <c r="B22" s="331" t="s">
        <v>194</v>
      </c>
      <c r="C22" s="317" t="s">
        <v>18</v>
      </c>
      <c r="D22" s="330">
        <v>15</v>
      </c>
      <c r="E22" s="102"/>
      <c r="F22" s="11">
        <f>D22*E22</f>
        <v>0</v>
      </c>
    </row>
    <row r="23" spans="1:6" ht="11.4" x14ac:dyDescent="0.2">
      <c r="A23" s="208" t="s">
        <v>180</v>
      </c>
      <c r="B23" s="331" t="s">
        <v>195</v>
      </c>
      <c r="C23" s="317" t="s">
        <v>18</v>
      </c>
      <c r="D23" s="330">
        <v>12</v>
      </c>
      <c r="E23" s="102"/>
      <c r="F23" s="11">
        <f>D23*E23</f>
        <v>0</v>
      </c>
    </row>
    <row r="24" spans="1:6" ht="11.4" x14ac:dyDescent="0.2">
      <c r="A24" s="317"/>
      <c r="B24" s="39"/>
      <c r="C24" s="326"/>
      <c r="D24" s="323"/>
      <c r="E24" s="210"/>
      <c r="F24" s="100"/>
    </row>
    <row r="25" spans="1:6" ht="57" x14ac:dyDescent="0.2">
      <c r="A25" s="317" t="s">
        <v>8</v>
      </c>
      <c r="B25" s="164" t="s">
        <v>181</v>
      </c>
      <c r="C25" s="317" t="s">
        <v>65</v>
      </c>
      <c r="D25" s="323">
        <f>SUM(D21:D24)</f>
        <v>66</v>
      </c>
      <c r="E25" s="102"/>
      <c r="F25" s="11">
        <f>D25*E25</f>
        <v>0</v>
      </c>
    </row>
    <row r="26" spans="1:6" ht="11.4" x14ac:dyDescent="0.2">
      <c r="A26" s="320"/>
      <c r="B26" s="332"/>
      <c r="C26" s="330"/>
      <c r="D26" s="323"/>
      <c r="E26" s="210"/>
      <c r="F26" s="100"/>
    </row>
    <row r="27" spans="1:6" x14ac:dyDescent="0.2">
      <c r="A27" s="307"/>
      <c r="B27" s="310" t="s">
        <v>182</v>
      </c>
      <c r="C27" s="325"/>
      <c r="D27" s="323"/>
      <c r="E27" s="210"/>
      <c r="F27" s="100"/>
    </row>
    <row r="28" spans="1:6" ht="191.4" customHeight="1" x14ac:dyDescent="0.2">
      <c r="A28" s="317"/>
      <c r="B28" s="164" t="s">
        <v>198</v>
      </c>
      <c r="C28" s="325"/>
      <c r="D28" s="323"/>
      <c r="E28" s="210"/>
      <c r="F28" s="100"/>
    </row>
    <row r="29" spans="1:6" x14ac:dyDescent="0.2">
      <c r="A29" s="317"/>
      <c r="B29" s="164"/>
      <c r="C29" s="325"/>
      <c r="D29" s="323"/>
      <c r="E29" s="210"/>
      <c r="F29" s="100"/>
    </row>
    <row r="30" spans="1:6" ht="45.6" x14ac:dyDescent="0.2">
      <c r="A30" s="317" t="s">
        <v>9</v>
      </c>
      <c r="B30" s="164" t="s">
        <v>183</v>
      </c>
      <c r="C30" s="325"/>
      <c r="D30" s="323"/>
      <c r="E30" s="210"/>
      <c r="F30" s="100"/>
    </row>
    <row r="31" spans="1:6" ht="38.4" customHeight="1" x14ac:dyDescent="0.2">
      <c r="A31" s="317" t="s">
        <v>178</v>
      </c>
      <c r="B31" s="333" t="s">
        <v>196</v>
      </c>
      <c r="C31" s="317" t="s">
        <v>18</v>
      </c>
      <c r="D31" s="330">
        <v>5</v>
      </c>
      <c r="E31" s="102"/>
      <c r="F31" s="11">
        <f>D31*E31</f>
        <v>0</v>
      </c>
    </row>
    <row r="32" spans="1:6" ht="34.200000000000003" x14ac:dyDescent="0.2">
      <c r="A32" s="317" t="s">
        <v>179</v>
      </c>
      <c r="B32" s="333" t="s">
        <v>197</v>
      </c>
      <c r="C32" s="317" t="s">
        <v>18</v>
      </c>
      <c r="D32" s="330">
        <v>3</v>
      </c>
      <c r="E32" s="102"/>
      <c r="F32" s="11">
        <f>D32*E32</f>
        <v>0</v>
      </c>
    </row>
    <row r="33" spans="1:6" ht="11.4" x14ac:dyDescent="0.2">
      <c r="A33" s="320"/>
      <c r="B33" s="39"/>
      <c r="C33" s="326"/>
      <c r="D33" s="323"/>
      <c r="E33" s="210"/>
      <c r="F33" s="100"/>
    </row>
    <row r="34" spans="1:6" ht="102.6" x14ac:dyDescent="0.2">
      <c r="A34" s="317" t="s">
        <v>68</v>
      </c>
      <c r="B34" s="164" t="s">
        <v>184</v>
      </c>
      <c r="C34" s="330" t="s">
        <v>65</v>
      </c>
      <c r="D34" s="330">
        <f>SUM(D31:D33)</f>
        <v>8</v>
      </c>
      <c r="E34" s="102"/>
      <c r="F34" s="11">
        <f>D34*E34</f>
        <v>0</v>
      </c>
    </row>
    <row r="35" spans="1:6" ht="11.4" x14ac:dyDescent="0.2">
      <c r="A35" s="317"/>
      <c r="B35" s="164"/>
      <c r="C35" s="330"/>
      <c r="D35" s="330"/>
      <c r="E35" s="210"/>
      <c r="F35" s="11"/>
    </row>
    <row r="36" spans="1:6" ht="22.8" x14ac:dyDescent="0.2">
      <c r="A36" s="317" t="s">
        <v>82</v>
      </c>
      <c r="B36" s="164" t="s">
        <v>199</v>
      </c>
      <c r="C36" s="330"/>
      <c r="D36" s="330"/>
      <c r="E36" s="210"/>
      <c r="F36" s="100">
        <f>SUM(F7:F34)*0.1</f>
        <v>0</v>
      </c>
    </row>
    <row r="37" spans="1:6" ht="11.4" x14ac:dyDescent="0.2">
      <c r="A37" s="334"/>
      <c r="B37" s="115"/>
      <c r="C37" s="335"/>
      <c r="D37" s="335"/>
      <c r="E37" s="336"/>
      <c r="F37" s="22"/>
    </row>
    <row r="38" spans="1:6" s="114" customFormat="1" x14ac:dyDescent="0.25">
      <c r="A38" s="337"/>
      <c r="B38" s="338" t="s">
        <v>185</v>
      </c>
      <c r="C38" s="339"/>
      <c r="D38" s="339"/>
      <c r="E38" s="340"/>
      <c r="F38" s="101">
        <f>SUM(F9:F36)</f>
        <v>0</v>
      </c>
    </row>
    <row r="39" spans="1:6" ht="11.4" x14ac:dyDescent="0.2">
      <c r="A39" s="317"/>
      <c r="B39" s="39"/>
      <c r="C39" s="341"/>
      <c r="D39" s="341"/>
      <c r="E39" s="342"/>
      <c r="F39" s="58"/>
    </row>
  </sheetData>
  <sheetProtection algorithmName="SHA-512" hashValue="um5a+uqg81Awn7lhiraehTM3VjOdN5tcWB4kxk1uCfw3fVsOlg7LY2N09IhyRRA6ybbanTERB/nokBTWcj1pfg==" saltValue="gBwqEgRzeQJ6zM5teRKE1Q==" spinCount="100000" sheet="1" objects="1" scenarios="1"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od&amp;N</oddHeader>
    <oddFooter>&amp;L&amp;"Times New Roman CE,Običajno"&amp;9Datoteka: &amp;F
Načrt: 6X1&amp;R&amp;"Times New Roman CE,Običajno"&amp;9Id. oznaka:6X2011
Datum :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21</vt:i4>
      </vt:variant>
      <vt:variant>
        <vt:lpstr>Imenovani obsegi</vt:lpstr>
      </vt:variant>
      <vt:variant>
        <vt:i4>16</vt:i4>
      </vt:variant>
    </vt:vector>
  </HeadingPairs>
  <TitlesOfParts>
    <vt:vector size="37" baseType="lpstr">
      <vt:lpstr>0- REKAPITULACIJA</vt:lpstr>
      <vt:lpstr>A-Pripravljalna dela</vt:lpstr>
      <vt:lpstr>B-Demontažna dela</vt:lpstr>
      <vt:lpstr>C-Jeklena konstrukcija</vt:lpstr>
      <vt:lpstr>D-Gradbena dela</vt:lpstr>
      <vt:lpstr>E-elektro oprema in delo</vt:lpstr>
      <vt:lpstr>F-Ozemljitve</vt:lpstr>
      <vt:lpstr>G-Krajinska arhitektura</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CENA</vt:lpstr>
      <vt:lpstr>KOLIC</vt:lpstr>
      <vt:lpstr>'0- REKAPITULACIJA'!Področje_tiskanja</vt:lpstr>
      <vt:lpstr>'A-Pripravljalna dela'!Področje_tiskanja</vt:lpstr>
      <vt:lpstr>'B-Demontažna dela'!Področje_tiskanja</vt:lpstr>
      <vt:lpstr>'C-Jeklena konstrukcija'!Področje_tiskanja</vt:lpstr>
      <vt:lpstr>'D-Gradbena dela'!Področje_tiskanja</vt:lpstr>
      <vt:lpstr>'E-elektro oprema in delo'!Področje_tiskanja</vt:lpstr>
      <vt:lpstr>'G-Krajinska arhitektura'!Področje_tiskanja</vt:lpstr>
      <vt:lpstr>'0- REKAPITULACIJA'!Tiskanje_naslovov</vt:lpstr>
      <vt:lpstr>'A-Pripravljalna dela'!Tiskanje_naslovov</vt:lpstr>
      <vt:lpstr>'B-Demontažna dela'!Tiskanje_naslovov</vt:lpstr>
      <vt:lpstr>'C-Jeklena konstrukcija'!Tiskanje_naslovov</vt:lpstr>
      <vt:lpstr>'D-Gradbena dela'!Tiskanje_naslovov</vt:lpstr>
      <vt:lpstr>'E-elektro oprema in delo'!Tiskanje_naslovov</vt:lpstr>
      <vt:lpstr>'G-Krajinska arhitektura'!Tiskanje_naslovov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CANONE</dc:creator>
  <cp:lastModifiedBy>Andrej Fortunat</cp:lastModifiedBy>
  <cp:lastPrinted>2017-11-08T08:55:55Z</cp:lastPrinted>
  <dcterms:created xsi:type="dcterms:W3CDTF">1997-12-12T07:18:45Z</dcterms:created>
  <dcterms:modified xsi:type="dcterms:W3CDTF">2017-11-08T09:57:08Z</dcterms:modified>
</cp:coreProperties>
</file>