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https://elektroprimorska.sharepoint.com/sites/komisijajn/Shared Documents/2020/24. RTP Izola - izgradnja 110 kV GIS stikališča/Objava/Objavljeni PP in rekap/"/>
    </mc:Choice>
  </mc:AlternateContent>
  <bookViews>
    <workbookView xWindow="28680" yWindow="-90" windowWidth="29040" windowHeight="15840"/>
  </bookViews>
  <sheets>
    <sheet name="Rekapitulacija" sheetId="1" r:id="rId1"/>
    <sheet name="1. 110 kV stikališče dobava" sheetId="4" r:id="rId2"/>
    <sheet name="2. Rezervni deli" sheetId="3" r:id="rId3"/>
    <sheet name="3. Jeklene konstrukcije" sheetId="8" r:id="rId4"/>
    <sheet name="4. Storitve" sheetId="5" r:id="rId5"/>
    <sheet name="5. Dodatki" sheetId="7" r:id="rId6"/>
  </sheets>
  <definedNames>
    <definedName name="_xlnm.Print_Area" localSheetId="1">'1. 110 kV stikališče dobava'!$A$1:$I$63</definedName>
    <definedName name="_xlnm.Print_Area" localSheetId="2">'2. Rezervni deli'!$A$1:$I$19</definedName>
    <definedName name="_xlnm.Print_Area" localSheetId="3">'3. Jeklene konstrukcije'!$A$1:$I$4</definedName>
    <definedName name="_xlnm.Print_Area" localSheetId="4">'4. Storitve'!$A$1:$I$13</definedName>
    <definedName name="_xlnm.Print_Area" localSheetId="5">'5. Dodatki'!$A$1:$I$13</definedName>
    <definedName name="_xlnm.Print_Area" localSheetId="0">Rekapitulacija!$A$1:$D$21</definedName>
    <definedName name="_xlnm.Print_Titles" localSheetId="1">'1. 110 kV stikališče dobava'!$1:$2</definedName>
    <definedName name="_xlnm.Print_Titles" localSheetId="2">'2. Rezervni deli'!$1:$2</definedName>
    <definedName name="_xlnm.Print_Titles" localSheetId="3">'3. Jeklene konstrukcije'!$1:$2</definedName>
    <definedName name="_xlnm.Print_Titles" localSheetId="4">'4. Storitve'!$1:$2</definedName>
    <definedName name="_xlnm.Print_Titles" localSheetId="5">'5. Dodatki'!$1:$2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H4" i="4"/>
  <c r="H3" i="7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I49" i="4"/>
  <c r="H49" i="4"/>
  <c r="H47" i="4"/>
  <c r="I47" i="4"/>
  <c r="H41" i="4"/>
  <c r="I41" i="4"/>
  <c r="H42" i="4"/>
  <c r="I42" i="4"/>
  <c r="H43" i="4"/>
  <c r="I43" i="4"/>
  <c r="H44" i="4"/>
  <c r="I44" i="4"/>
  <c r="I34" i="4"/>
  <c r="I35" i="4"/>
  <c r="I36" i="4"/>
  <c r="I37" i="4"/>
  <c r="I38" i="4"/>
  <c r="H34" i="4"/>
  <c r="H35" i="4"/>
  <c r="H36" i="4"/>
  <c r="H37" i="4"/>
  <c r="H38" i="4"/>
  <c r="I20" i="4"/>
  <c r="I21" i="4"/>
  <c r="I22" i="4"/>
  <c r="I23" i="4"/>
  <c r="I24" i="4"/>
  <c r="I25" i="4"/>
  <c r="I26" i="4"/>
  <c r="I27" i="4"/>
  <c r="I28" i="4"/>
  <c r="I29" i="4"/>
  <c r="I30" i="4"/>
  <c r="I31" i="4"/>
  <c r="H20" i="4"/>
  <c r="H21" i="4"/>
  <c r="H22" i="4"/>
  <c r="H23" i="4"/>
  <c r="H24" i="4"/>
  <c r="H25" i="4"/>
  <c r="H26" i="4"/>
  <c r="H27" i="4"/>
  <c r="H28" i="4"/>
  <c r="H29" i="4"/>
  <c r="H30" i="4"/>
  <c r="H31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9" i="4"/>
  <c r="H33" i="4"/>
  <c r="H40" i="4"/>
  <c r="H46" i="4"/>
  <c r="H51" i="4"/>
  <c r="I4" i="4"/>
  <c r="I19" i="4"/>
  <c r="I33" i="4"/>
  <c r="I40" i="4"/>
  <c r="I46" i="4"/>
  <c r="I51" i="4"/>
  <c r="H63" i="4" l="1"/>
  <c r="I3" i="8"/>
  <c r="I4" i="8" s="1"/>
  <c r="D6" i="1" s="1"/>
  <c r="H3" i="8"/>
  <c r="H4" i="8" s="1"/>
  <c r="C6" i="1" s="1"/>
  <c r="I7" i="5" l="1"/>
  <c r="H7" i="5"/>
  <c r="A5" i="1" l="1"/>
  <c r="A4" i="1"/>
  <c r="B8" i="1"/>
  <c r="B7" i="1"/>
  <c r="B5" i="1"/>
  <c r="B4" i="1"/>
  <c r="I17" i="3" l="1"/>
  <c r="H17" i="3"/>
  <c r="I5" i="3"/>
  <c r="H5" i="3"/>
  <c r="I6" i="3"/>
  <c r="H6" i="3"/>
  <c r="I14" i="3"/>
  <c r="H14" i="3"/>
  <c r="H11" i="7" l="1"/>
  <c r="I11" i="7"/>
  <c r="I12" i="7" l="1"/>
  <c r="H12" i="7"/>
  <c r="I10" i="7"/>
  <c r="H10" i="7"/>
  <c r="I9" i="7"/>
  <c r="H9" i="7"/>
  <c r="I8" i="7"/>
  <c r="H8" i="7"/>
  <c r="I7" i="7"/>
  <c r="H7" i="7"/>
  <c r="I6" i="7"/>
  <c r="H6" i="7"/>
  <c r="I5" i="7"/>
  <c r="H5" i="7"/>
  <c r="I4" i="7"/>
  <c r="H4" i="7"/>
  <c r="H13" i="7" s="1"/>
  <c r="I3" i="7"/>
  <c r="C8" i="1" l="1"/>
  <c r="I13" i="7"/>
  <c r="D8" i="1" s="1"/>
  <c r="I4" i="5" l="1"/>
  <c r="H4" i="5"/>
  <c r="I10" i="5"/>
  <c r="H10" i="5"/>
  <c r="H11" i="5"/>
  <c r="I11" i="5"/>
  <c r="I15" i="3"/>
  <c r="H15" i="3"/>
  <c r="I13" i="3"/>
  <c r="H13" i="3"/>
  <c r="I3" i="5" l="1"/>
  <c r="I5" i="5"/>
  <c r="I6" i="5"/>
  <c r="I8" i="5"/>
  <c r="I9" i="5"/>
  <c r="I12" i="5"/>
  <c r="H3" i="5"/>
  <c r="H5" i="5"/>
  <c r="H6" i="5"/>
  <c r="H8" i="5"/>
  <c r="H9" i="5"/>
  <c r="H12" i="5"/>
  <c r="I4" i="3"/>
  <c r="I7" i="3"/>
  <c r="I8" i="3"/>
  <c r="I9" i="3"/>
  <c r="I10" i="3"/>
  <c r="I11" i="3"/>
  <c r="I12" i="3"/>
  <c r="I16" i="3"/>
  <c r="I18" i="3"/>
  <c r="I3" i="3"/>
  <c r="H4" i="3"/>
  <c r="H7" i="3"/>
  <c r="H8" i="3"/>
  <c r="H9" i="3"/>
  <c r="H10" i="3"/>
  <c r="H11" i="3"/>
  <c r="H12" i="3"/>
  <c r="H16" i="3"/>
  <c r="H18" i="3"/>
  <c r="H3" i="3"/>
  <c r="H13" i="5" l="1"/>
  <c r="C7" i="1" s="1"/>
  <c r="H19" i="3"/>
  <c r="C5" i="1" s="1"/>
  <c r="C4" i="1"/>
  <c r="C9" i="1" s="1"/>
  <c r="C10" i="1" l="1"/>
  <c r="F62" i="4"/>
  <c r="E62" i="4"/>
  <c r="D62" i="4" l="1"/>
  <c r="I63" i="4"/>
  <c r="D4" i="1" s="1"/>
  <c r="I13" i="5" l="1"/>
  <c r="D7" i="1" l="1"/>
  <c r="I19" i="3"/>
  <c r="D5" i="1" l="1"/>
  <c r="D10" i="1" l="1"/>
  <c r="D9" i="1"/>
</calcChain>
</file>

<file path=xl/sharedStrings.xml><?xml version="1.0" encoding="utf-8"?>
<sst xmlns="http://schemas.openxmlformats.org/spreadsheetml/2006/main" count="361" uniqueCount="212">
  <si>
    <t>Rekapitulacija ponudbe JN: 110 kV GIS stikališče</t>
  </si>
  <si>
    <t>Poz.</t>
  </si>
  <si>
    <t>Specifikacije</t>
  </si>
  <si>
    <t>Znesek ELES (€)</t>
  </si>
  <si>
    <t>Znesek EP (€)</t>
  </si>
  <si>
    <t>3</t>
  </si>
  <si>
    <t>JEKLENE KONSTRUKCIJE - Dobava in montaža</t>
  </si>
  <si>
    <t>4</t>
  </si>
  <si>
    <t>5</t>
  </si>
  <si>
    <t>DDV (22%)</t>
  </si>
  <si>
    <t>Skupna vrednost ponudbe:</t>
  </si>
  <si>
    <t>OPOMBA:</t>
  </si>
  <si>
    <t xml:space="preserve"> - Ponudnik naj izpolnjuje samo stolpec "CENA NA ENOTO (€)" - razen v primeru, ko je to drugače zahtevano. Vrednost mora biti zaokrožena na dve </t>
  </si>
  <si>
    <t xml:space="preserve">   decimalki z ročnim vnosom cen. Kopiraj/Prilepi ni dovoljeno uporabljati za vpis cen. Lastnosti tabel se ne sme spreminjati!</t>
  </si>
  <si>
    <t>- Zavarovanje dobav in storitev v svojem imenu in v imenu kupca za tveganja v času nakladanja, transporta, razkladanja, zagonskih preizkusov in</t>
  </si>
  <si>
    <t xml:space="preserve">  poskusnega obratovanja za obseg dobave mora biti obračunano v ponudbi pri vseh postavkah.</t>
  </si>
  <si>
    <t xml:space="preserve"> - V skupni ponudbeni ceni morajo biti upoštevani in zajeti vsi stroški, ki niso navedeni v ponudbenem predračunu, so pa obveza ponudnika/izvajalca</t>
  </si>
  <si>
    <t xml:space="preserve">   (obseg razviden iz DZR "Splošne tenične zahteve in obveznosti, 4407.6X01).</t>
  </si>
  <si>
    <t>Opis opreme ali storitve</t>
  </si>
  <si>
    <t>Enota</t>
  </si>
  <si>
    <t>Količina</t>
  </si>
  <si>
    <t>Količina
ELES</t>
  </si>
  <si>
    <t>Količina
EP</t>
  </si>
  <si>
    <t>Cena na
enoto (€)</t>
  </si>
  <si>
    <t>Vrednost 
ELES (€)</t>
  </si>
  <si>
    <t>Vrednost 
EP (€)</t>
  </si>
  <si>
    <t>1</t>
  </si>
  <si>
    <t>110 kV STIKALIŠČE - Dobava</t>
  </si>
  <si>
    <t>1.1</t>
  </si>
  <si>
    <t>110 kV KB polje =E02 (KBV 110 kV Koper) in =E04 (KBV 110 kV Lucija)</t>
  </si>
  <si>
    <t xml:space="preserve"> 1.1.1</t>
  </si>
  <si>
    <t xml:space="preserve">Odklopnik, tripolni, 123 kV, 2000 A, 40 kA, enopolni pogon </t>
  </si>
  <si>
    <t>kos</t>
  </si>
  <si>
    <t xml:space="preserve"> 1.1.2</t>
  </si>
  <si>
    <t xml:space="preserve">Zbiralnični ločilnik s servisnim ozemljilnikom, tripolni, 123 kV, 2000 A, 40 kA (tripoložajno stikalo) </t>
  </si>
  <si>
    <t xml:space="preserve"> 1.1.3</t>
  </si>
  <si>
    <t>Izhodni ločilnik s servisnim ozemljilnikom, tripolni, 123 kV, 2000 A, 40 kA (tripoložajno stikalo)</t>
  </si>
  <si>
    <t xml:space="preserve"> 1.1.4</t>
  </si>
  <si>
    <t xml:space="preserve">Hitri ozemljilni ločilnik, tripolni, 123 kV, 40 kA </t>
  </si>
  <si>
    <t xml:space="preserve"> 1.1.5</t>
  </si>
  <si>
    <t xml:space="preserve">Tokovni transformator, tripolni, 123 kV, 40 kA </t>
  </si>
  <si>
    <t>komplet</t>
  </si>
  <si>
    <t xml:space="preserve"> 1.1.6</t>
  </si>
  <si>
    <t>Napetostni transformator, tripolni, 123 kV, z ločilno napravo</t>
  </si>
  <si>
    <t xml:space="preserve"> 1.1.7</t>
  </si>
  <si>
    <t>Kabelski končnik plug-in, 123 kV (ženski del)</t>
  </si>
  <si>
    <t xml:space="preserve"> 1.1.8</t>
  </si>
  <si>
    <t>Kabelski končnik plug-in, 123 kV (moški del)</t>
  </si>
  <si>
    <t xml:space="preserve"> 1.1.9</t>
  </si>
  <si>
    <t>Kabelski modul</t>
  </si>
  <si>
    <t xml:space="preserve"> 1.1.10</t>
  </si>
  <si>
    <t>Prenapetostni odvodnik, tripolni, 123 kV, z ločilno napravo - 1 kos</t>
  </si>
  <si>
    <t xml:space="preserve"> 1.1.11</t>
  </si>
  <si>
    <t>Material za ozemljitev naprav 110 kV GIS polja na ozemljilni sistem, drobni montažni material</t>
  </si>
  <si>
    <t xml:space="preserve"> 1.1.12</t>
  </si>
  <si>
    <t>Konektorji in EMC uvodnice za signalno krmilne kable na GIS</t>
  </si>
  <si>
    <t xml:space="preserve"> 1.1.13</t>
  </si>
  <si>
    <t xml:space="preserve">UHF senzor za merjenje nivoja delnih razelektritev na tripolnem kabelskem končniku </t>
  </si>
  <si>
    <t xml:space="preserve"> 1.1.14</t>
  </si>
  <si>
    <t>Jeklena podporna konstrukcija</t>
  </si>
  <si>
    <t>1.2</t>
  </si>
  <si>
    <t>110 kV TR polje =EA01, =EA05</t>
  </si>
  <si>
    <t xml:space="preserve"> 1.2.1</t>
  </si>
  <si>
    <t>Odklopnik, tripolni, 123 kV, 2000 A, 40 kA, tripolni pogon</t>
  </si>
  <si>
    <t xml:space="preserve"> 1.2.2</t>
  </si>
  <si>
    <t>Zbiralnični ločilnik s servisnim ozemljilnikom, tripolni, 123 kV, 2000 A, 40 kA (tripoložajno stikalo)</t>
  </si>
  <si>
    <t xml:space="preserve"> 1.2.3</t>
  </si>
  <si>
    <t xml:space="preserve"> 1.2.4</t>
  </si>
  <si>
    <t>Hitri ozemljilni ločilnik, tripolni, 123 kV, 40 kA</t>
  </si>
  <si>
    <t xml:space="preserve"> 1.2.5</t>
  </si>
  <si>
    <t>Tokovni transformator, tripolni, 123 kV, 40 kA</t>
  </si>
  <si>
    <t xml:space="preserve"> 1.2.6</t>
  </si>
  <si>
    <t xml:space="preserve"> 1.2.7</t>
  </si>
  <si>
    <t xml:space="preserve"> 1.2.8</t>
  </si>
  <si>
    <t xml:space="preserve"> 1.2.9</t>
  </si>
  <si>
    <t xml:space="preserve"> 1.2.10</t>
  </si>
  <si>
    <t xml:space="preserve"> 1.2.11</t>
  </si>
  <si>
    <t xml:space="preserve"> 1.2.12</t>
  </si>
  <si>
    <t xml:space="preserve"> 1.2.13</t>
  </si>
  <si>
    <t>1.3</t>
  </si>
  <si>
    <t>110 kV Vzdolžno polje =EA03 (VMOP)</t>
  </si>
  <si>
    <t xml:space="preserve"> 1.3.1</t>
  </si>
  <si>
    <t xml:space="preserve"> 1.3.2</t>
  </si>
  <si>
    <t>Ločilnik s servisnim ozemljilnikom, tripolni, 123 kV, 2000 A, 40 kA (tripoložajno stikalo)</t>
  </si>
  <si>
    <t xml:space="preserve"> 1.3.3</t>
  </si>
  <si>
    <t xml:space="preserve"> 1.3.4</t>
  </si>
  <si>
    <t xml:space="preserve"> 1.3.5</t>
  </si>
  <si>
    <t xml:space="preserve"> 1.3.6</t>
  </si>
  <si>
    <t>1.4</t>
  </si>
  <si>
    <t>110 kV Merilno/ozemljilno polje =EA03 (VMOP)</t>
  </si>
  <si>
    <t xml:space="preserve"> 1.4.1</t>
  </si>
  <si>
    <t>Hitri ozemljilni ločilnik, tripolni, 123 kV, 40 kA - 2 kosa</t>
  </si>
  <si>
    <t xml:space="preserve"> 1.4.2</t>
  </si>
  <si>
    <t xml:space="preserve"> 1.4.3</t>
  </si>
  <si>
    <t xml:space="preserve"> 1.4.4</t>
  </si>
  <si>
    <t xml:space="preserve"> 1.4.5</t>
  </si>
  <si>
    <t>1.5</t>
  </si>
  <si>
    <t>110 kV zbiralnični sistem</t>
  </si>
  <si>
    <t xml:space="preserve"> 1.5.1</t>
  </si>
  <si>
    <t>Elementi za en sistem zbiralnic za 5 polj in za merilno/ozemljilno polje ter za povezavo na energetska transformatorja TR1 in TR2</t>
  </si>
  <si>
    <t xml:space="preserve"> 1.5.2</t>
  </si>
  <si>
    <t>UHF senzorji za merjenje nivoja delnih razelektritev za zbiralnični sistem G1A in G1B (na začetku in na koncu zbiralnic)</t>
  </si>
  <si>
    <t>1.6</t>
  </si>
  <si>
    <t>110 kV zbiralnični sistem za povezavo na TR1 in TR2</t>
  </si>
  <si>
    <t xml:space="preserve"> 1.6.1</t>
  </si>
  <si>
    <t>Zbiralnični sistem z notranjim (GIS)/zunanjim (AIS) priključnim modulom za priključitev TR1 in TR2</t>
  </si>
  <si>
    <t>1.7</t>
  </si>
  <si>
    <t>Ostalo</t>
  </si>
  <si>
    <t xml:space="preserve"> 1.7.1</t>
  </si>
  <si>
    <t>SF6 plin za prvo polnjenje</t>
  </si>
  <si>
    <t xml:space="preserve"> 1.7.2</t>
  </si>
  <si>
    <t>Regulacijski ventil za plin SF6</t>
  </si>
  <si>
    <t xml:space="preserve"> 1.7.3</t>
  </si>
  <si>
    <t>Naprava za vakuumiranje, polnjenje in praznjenje iz GIS komore v rezervoar naprave in nato v jeklenko - DILO, tip L057R01</t>
  </si>
  <si>
    <t xml:space="preserve"> 1.7.4</t>
  </si>
  <si>
    <t>Ključavnice na vso vgrajeno VN opremo</t>
  </si>
  <si>
    <t xml:space="preserve"> 1.7.5</t>
  </si>
  <si>
    <t>Kovinska omara za skladiščenje rezervnega materiala in specialnega orodja za posluževanje.</t>
  </si>
  <si>
    <t xml:space="preserve"> 1.7.6</t>
  </si>
  <si>
    <t>Lestve iz fiberglasa, dolžine 2 m</t>
  </si>
  <si>
    <t xml:space="preserve"> 1.7.7</t>
  </si>
  <si>
    <t>Specialna orodja za montažo in vzdrževanje</t>
  </si>
  <si>
    <t xml:space="preserve"> 1.7.8</t>
  </si>
  <si>
    <t>Drobni montažni, ozemljitveni, označevalni material...</t>
  </si>
  <si>
    <t xml:space="preserve"> 1.7.9</t>
  </si>
  <si>
    <t>Polna jeklenka z SF6 plinom - 40 kg</t>
  </si>
  <si>
    <t xml:space="preserve"> 1.7.10</t>
  </si>
  <si>
    <t>Prazna jeklenka z SF6 plinom - za 40 kg</t>
  </si>
  <si>
    <t xml:space="preserve"> 1.7.11</t>
  </si>
  <si>
    <t xml:space="preserve">Prenosni senzor za ugotavljanje prisotnosti plina SF6 </t>
  </si>
  <si>
    <t>kg</t>
  </si>
  <si>
    <t>SKUPAJ:</t>
  </si>
  <si>
    <t>2</t>
  </si>
  <si>
    <t>REZERVNI DELI - Dobava</t>
  </si>
  <si>
    <t>2.1</t>
  </si>
  <si>
    <t>Vklopna tuljava za TR odklopnik</t>
  </si>
  <si>
    <t>2.2</t>
  </si>
  <si>
    <t>Izklopna tuljava za TR odklopnik</t>
  </si>
  <si>
    <t>2.3</t>
  </si>
  <si>
    <t>Vklopna tuljava za VP odklopnik</t>
  </si>
  <si>
    <t>2.4</t>
  </si>
  <si>
    <t>Izklopna tuljava za VP odklopnik</t>
  </si>
  <si>
    <t>2.5</t>
  </si>
  <si>
    <t>Vklopna tuljava za KBV odklopnik</t>
  </si>
  <si>
    <t>2.6</t>
  </si>
  <si>
    <t>Izklopna tuljava za KBV odklopnik</t>
  </si>
  <si>
    <t>2.7</t>
  </si>
  <si>
    <t>Vklopna tuljava za hitri ozemljilni ločilnik</t>
  </si>
  <si>
    <t>2.8</t>
  </si>
  <si>
    <t>Izklopna tuljava za hitri ozemljilni ločilnik</t>
  </si>
  <si>
    <t>2.9</t>
  </si>
  <si>
    <t>Pomožni kontakti odklopnik</t>
  </si>
  <si>
    <t>2.10</t>
  </si>
  <si>
    <t>Pomožni kontakti ločilnik</t>
  </si>
  <si>
    <t>2.11</t>
  </si>
  <si>
    <t>Pomožni kontakti ozemljilni ločilnik</t>
  </si>
  <si>
    <t>2.12</t>
  </si>
  <si>
    <t>UHF senzor za merjenje nivoja delnih razelektritev</t>
  </si>
  <si>
    <t>2.13</t>
  </si>
  <si>
    <t>Elektromotor za TR odklopnik</t>
  </si>
  <si>
    <t>2.14</t>
  </si>
  <si>
    <t>Elektromotor za KBV odklopnik</t>
  </si>
  <si>
    <t>2.15</t>
  </si>
  <si>
    <t>Elektromotor za VP odklopnik</t>
  </si>
  <si>
    <t>2.16</t>
  </si>
  <si>
    <t>Elektromotor za ločilnik</t>
  </si>
  <si>
    <t>JEKLENE KONSTRUKCIJE- Dobava in montaža</t>
  </si>
  <si>
    <t>3.1</t>
  </si>
  <si>
    <t>Vroče cinkana jeklena podporna konstrukcija za dva TR za prehod skozi steno GIS povezave z energetskim TR, vključno z vijačnim materialom (Rf vijaki, matice, podložke). Izdelava po PZI.</t>
  </si>
  <si>
    <t>STORITVE</t>
  </si>
  <si>
    <t>4.1</t>
  </si>
  <si>
    <t>Montaža 110 kV GIS stikališča</t>
  </si>
  <si>
    <t>4.2</t>
  </si>
  <si>
    <t>Ozemljitev 110 kV GIS naprav na ozemljilni sistem</t>
  </si>
  <si>
    <t>4.3</t>
  </si>
  <si>
    <t>Tovarniška pravzemna preizkušanja (FAT)</t>
  </si>
  <si>
    <t>4.4</t>
  </si>
  <si>
    <t>Tovarniški preizkusi na objektu (SAT)</t>
  </si>
  <si>
    <t>4.5</t>
  </si>
  <si>
    <t>VN test stikališča</t>
  </si>
  <si>
    <t>4.6</t>
  </si>
  <si>
    <t>Preskušanje in spuščanje v pogon</t>
  </si>
  <si>
    <t>4.7</t>
  </si>
  <si>
    <t>Vse potrebne meritve</t>
  </si>
  <si>
    <t>4.8</t>
  </si>
  <si>
    <t>Tehnična dokumentacija opreme GIS postroja</t>
  </si>
  <si>
    <t>4.9</t>
  </si>
  <si>
    <t>Šolanje naročnikovega osebja 7 oseb/5 dni v tovarni pri proizvajalcu in 7 oseb/2 dni na objektu</t>
  </si>
  <si>
    <t>4.10</t>
  </si>
  <si>
    <t>Seznam vgrajene opreme (ime komponente, tip, ser.številka, lokacija vgradnje (polje, faza ...)</t>
  </si>
  <si>
    <t>DODATKI - Dobava in montaža</t>
  </si>
  <si>
    <t>5.1</t>
  </si>
  <si>
    <t>Napisne plošče z oznakami polj (spredaj in zadaj)</t>
  </si>
  <si>
    <t>5.2</t>
  </si>
  <si>
    <t>Napisne plošče z oznakami posameznega elementa v polju</t>
  </si>
  <si>
    <t>5.3</t>
  </si>
  <si>
    <t>Enopolna shema na trdi podlagi s plastično prevleko</t>
  </si>
  <si>
    <t>5.4</t>
  </si>
  <si>
    <t>3D prikaz GIS stikališča na trdi podlagi s plastično prevleko</t>
  </si>
  <si>
    <t>5.5</t>
  </si>
  <si>
    <t>Shematska risba s presekom tipičnega daljnovodnega, transformatorskega, vzdolžnega in merilno/ozemljilnega polja, na trdi podlagi s plastično prevleko</t>
  </si>
  <si>
    <t>5.6</t>
  </si>
  <si>
    <t>Napisna plošča z vsemi tipičnimi karakterirstikami GIS postroja na trdi podlagi s plastično prevleko</t>
  </si>
  <si>
    <t>5.7</t>
  </si>
  <si>
    <t>Napisna plošča za SF6 plin na trdi podlagi s plastično prevleko</t>
  </si>
  <si>
    <t>5.8</t>
  </si>
  <si>
    <t>Model dobavljenega GIS postroja</t>
  </si>
  <si>
    <t>5.9</t>
  </si>
  <si>
    <t>Oznake na tleh za delovno površino okrog GIS stikališča v rumeno/črni ali rumeno/rdeči barvi ali premični stebrčki s plastično verigo</t>
  </si>
  <si>
    <t>5.10</t>
  </si>
  <si>
    <t xml:space="preserve">Zaščitne ograje iz plexi stekla pri kabelskih končnikih pred neposrednim dotikom napetosti 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</si>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</sst>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;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</cellStyleXfs>
  <cellXfs count="100">
    <xf numFmtId="0" fontId="0" fillId="0" borderId="0" xfId="0"/>
    <xf numFmtId="49" fontId="4" fillId="3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49" fontId="4" fillId="2" borderId="2" xfId="0" applyNumberFormat="1" applyFont="1" applyFill="1" applyBorder="1" applyAlignment="1" applyProtection="1">
      <alignment horizontal="left" vertical="center" wrapText="1"/>
    </xf>
    <xf numFmtId="164" fontId="9" fillId="2" borderId="2" xfId="4" applyNumberFormat="1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left" vertical="center" wrapText="1"/>
    </xf>
    <xf numFmtId="4" fontId="4" fillId="3" borderId="2" xfId="1" applyNumberFormat="1" applyFont="1" applyFill="1" applyBorder="1" applyAlignment="1" applyProtection="1">
      <alignment horizontal="center" vertical="center" wrapText="1"/>
    </xf>
    <xf numFmtId="4" fontId="8" fillId="2" borderId="2" xfId="4" applyNumberFormat="1" applyFont="1" applyFill="1" applyBorder="1" applyAlignment="1">
      <alignment horizontal="center" vertical="center" wrapText="1"/>
    </xf>
    <xf numFmtId="4" fontId="4" fillId="2" borderId="2" xfId="1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wrapText="1"/>
    </xf>
    <xf numFmtId="49" fontId="12" fillId="3" borderId="1" xfId="0" applyNumberFormat="1" applyFont="1" applyFill="1" applyBorder="1" applyAlignment="1" applyProtection="1">
      <alignment horizontal="left" vertical="center" wrapText="1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4" fontId="12" fillId="3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wrapText="1"/>
    </xf>
    <xf numFmtId="0" fontId="11" fillId="0" borderId="0" xfId="0" applyFont="1" applyFill="1" applyAlignment="1" applyProtection="1">
      <alignment wrapText="1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" fontId="7" fillId="3" borderId="1" xfId="0" applyNumberFormat="1" applyFont="1" applyFill="1" applyBorder="1" applyAlignment="1" applyProtection="1">
      <alignment horizontal="right" vertical="center" wrapText="1"/>
    </xf>
    <xf numFmtId="49" fontId="13" fillId="3" borderId="1" xfId="0" applyNumberFormat="1" applyFont="1" applyFill="1" applyBorder="1" applyAlignment="1" applyProtection="1">
      <alignment horizontal="left" vertical="center" wrapText="1"/>
    </xf>
    <xf numFmtId="49" fontId="14" fillId="3" borderId="1" xfId="0" applyNumberFormat="1" applyFont="1" applyFill="1" applyBorder="1" applyAlignment="1" applyProtection="1">
      <alignment horizontal="left" vertical="center" wrapText="1"/>
    </xf>
    <xf numFmtId="49" fontId="14" fillId="3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Protection="1"/>
    <xf numFmtId="49" fontId="11" fillId="0" borderId="0" xfId="0" applyNumberFormat="1" applyFont="1" applyFill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NumberFormat="1" applyFont="1" applyProtection="1"/>
    <xf numFmtId="49" fontId="12" fillId="0" borderId="0" xfId="0" applyNumberFormat="1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right" vertical="center" wrapText="1"/>
    </xf>
    <xf numFmtId="0" fontId="11" fillId="0" borderId="0" xfId="0" applyFont="1" applyAlignment="1" applyProtection="1">
      <alignment horizontal="right" vertic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49" fontId="12" fillId="3" borderId="5" xfId="0" applyNumberFormat="1" applyFont="1" applyFill="1" applyBorder="1" applyAlignment="1" applyProtection="1">
      <alignment horizontal="left" vertical="center" wrapText="1"/>
    </xf>
    <xf numFmtId="49" fontId="12" fillId="3" borderId="5" xfId="0" applyNumberFormat="1" applyFont="1" applyFill="1" applyBorder="1" applyAlignment="1" applyProtection="1">
      <alignment horizontal="center" vertical="center" wrapText="1"/>
    </xf>
    <xf numFmtId="0" fontId="12" fillId="3" borderId="5" xfId="0" applyNumberFormat="1" applyFont="1" applyFill="1" applyBorder="1" applyAlignment="1" applyProtection="1">
      <alignment horizontal="center" vertical="center" wrapText="1"/>
    </xf>
    <xf numFmtId="49" fontId="10" fillId="3" borderId="7" xfId="0" quotePrefix="1" applyNumberFormat="1" applyFont="1" applyFill="1" applyBorder="1" applyAlignment="1" applyProtection="1">
      <alignment horizontal="center" vertical="center"/>
    </xf>
    <xf numFmtId="4" fontId="14" fillId="3" borderId="1" xfId="0" applyNumberFormat="1" applyFont="1" applyFill="1" applyBorder="1" applyAlignment="1" applyProtection="1">
      <alignment horizontal="right" vertical="center" wrapText="1"/>
    </xf>
    <xf numFmtId="4" fontId="14" fillId="3" borderId="8" xfId="0" applyNumberFormat="1" applyFont="1" applyFill="1" applyBorder="1" applyAlignment="1" applyProtection="1">
      <alignment horizontal="right" vertical="center" wrapText="1"/>
    </xf>
    <xf numFmtId="49" fontId="7" fillId="3" borderId="7" xfId="0" quotePrefix="1" applyNumberFormat="1" applyFont="1" applyFill="1" applyBorder="1" applyAlignment="1" applyProtection="1">
      <alignment horizontal="center" vertical="center"/>
    </xf>
    <xf numFmtId="4" fontId="12" fillId="3" borderId="8" xfId="0" applyNumberFormat="1" applyFont="1" applyFill="1" applyBorder="1" applyAlignment="1" applyProtection="1">
      <alignment horizontal="right" vertical="center" wrapText="1"/>
    </xf>
    <xf numFmtId="49" fontId="9" fillId="3" borderId="7" xfId="0" quotePrefix="1" applyNumberFormat="1" applyFont="1" applyFill="1" applyBorder="1" applyAlignment="1" applyProtection="1">
      <alignment horizontal="center" vertical="center"/>
    </xf>
    <xf numFmtId="49" fontId="7" fillId="3" borderId="9" xfId="0" quotePrefix="1" applyNumberFormat="1" applyFont="1" applyFill="1" applyBorder="1" applyAlignment="1" applyProtection="1">
      <alignment horizontal="center" vertical="center"/>
    </xf>
    <xf numFmtId="0" fontId="11" fillId="0" borderId="0" xfId="0" applyFont="1" applyBorder="1" applyProtection="1"/>
    <xf numFmtId="0" fontId="11" fillId="0" borderId="10" xfId="0" applyFont="1" applyBorder="1" applyProtection="1"/>
    <xf numFmtId="0" fontId="7" fillId="0" borderId="0" xfId="4" applyFont="1" applyAlignment="1">
      <alignment wrapText="1"/>
    </xf>
    <xf numFmtId="0" fontId="11" fillId="0" borderId="0" xfId="0" applyNumberFormat="1" applyFont="1" applyAlignment="1" applyProtection="1">
      <alignment horizontal="center"/>
    </xf>
    <xf numFmtId="49" fontId="9" fillId="2" borderId="11" xfId="0" applyNumberFormat="1" applyFont="1" applyFill="1" applyBorder="1" applyAlignment="1" applyProtection="1">
      <alignment horizontal="center" vertical="center"/>
    </xf>
    <xf numFmtId="49" fontId="9" fillId="2" borderId="12" xfId="0" applyNumberFormat="1" applyFont="1" applyFill="1" applyBorder="1" applyAlignment="1" applyProtection="1">
      <alignment horizontal="center" vertical="center"/>
    </xf>
    <xf numFmtId="49" fontId="8" fillId="2" borderId="12" xfId="0" applyNumberFormat="1" applyFont="1" applyFill="1" applyBorder="1" applyAlignment="1" applyProtection="1">
      <alignment horizontal="center" vertical="center" wrapText="1"/>
    </xf>
    <xf numFmtId="49" fontId="8" fillId="2" borderId="13" xfId="0" applyNumberFormat="1" applyFont="1" applyFill="1" applyBorder="1" applyAlignment="1" applyProtection="1">
      <alignment horizontal="center" vertical="center" wrapText="1"/>
    </xf>
    <xf numFmtId="49" fontId="8" fillId="3" borderId="7" xfId="0" applyNumberFormat="1" applyFont="1" applyFill="1" applyBorder="1" applyAlignment="1" applyProtection="1">
      <alignment horizontal="center" vertical="center"/>
    </xf>
    <xf numFmtId="49" fontId="8" fillId="3" borderId="1" xfId="0" applyNumberFormat="1" applyFont="1" applyFill="1" applyBorder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8" fillId="3" borderId="8" xfId="0" applyNumberFormat="1" applyFont="1" applyFill="1" applyBorder="1" applyAlignment="1" applyProtection="1">
      <alignment horizontal="center" vertical="center"/>
    </xf>
    <xf numFmtId="49" fontId="7" fillId="3" borderId="14" xfId="0" quotePrefix="1" applyNumberFormat="1" applyFont="1" applyFill="1" applyBorder="1" applyAlignment="1" applyProtection="1">
      <alignment horizontal="center" vertical="center"/>
    </xf>
    <xf numFmtId="49" fontId="12" fillId="3" borderId="15" xfId="0" applyNumberFormat="1" applyFont="1" applyFill="1" applyBorder="1" applyAlignment="1" applyProtection="1">
      <alignment horizontal="left" vertical="center" wrapText="1"/>
    </xf>
    <xf numFmtId="49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4" fontId="10" fillId="0" borderId="15" xfId="0" applyNumberFormat="1" applyFont="1" applyBorder="1" applyAlignment="1" applyProtection="1">
      <alignment vertical="center"/>
      <protection locked="0"/>
    </xf>
    <xf numFmtId="4" fontId="12" fillId="3" borderId="15" xfId="0" applyNumberFormat="1" applyFont="1" applyFill="1" applyBorder="1" applyAlignment="1" applyProtection="1">
      <alignment horizontal="right" vertical="center" wrapText="1"/>
    </xf>
    <xf numFmtId="4" fontId="12" fillId="3" borderId="16" xfId="0" applyNumberFormat="1" applyFont="1" applyFill="1" applyBorder="1" applyAlignment="1" applyProtection="1">
      <alignment horizontal="right" vertical="center" wrapText="1"/>
    </xf>
    <xf numFmtId="49" fontId="11" fillId="0" borderId="18" xfId="0" applyNumberFormat="1" applyFont="1" applyFill="1" applyBorder="1" applyAlignment="1" applyProtection="1">
      <alignment horizontal="left" vertical="center"/>
    </xf>
    <xf numFmtId="49" fontId="8" fillId="0" borderId="18" xfId="0" applyNumberFormat="1" applyFont="1" applyFill="1" applyBorder="1" applyAlignment="1" applyProtection="1">
      <alignment horizontal="left" vertical="center" wrapText="1"/>
    </xf>
    <xf numFmtId="0" fontId="11" fillId="0" borderId="18" xfId="0" applyFont="1" applyFill="1" applyBorder="1" applyAlignment="1"/>
    <xf numFmtId="0" fontId="11" fillId="0" borderId="17" xfId="0" applyFont="1" applyFill="1" applyBorder="1" applyAlignment="1"/>
    <xf numFmtId="4" fontId="8" fillId="2" borderId="2" xfId="0" applyNumberFormat="1" applyFont="1" applyFill="1" applyBorder="1" applyAlignment="1" applyProtection="1">
      <alignment horizontal="right" vertical="center"/>
    </xf>
    <xf numFmtId="0" fontId="13" fillId="2" borderId="2" xfId="0" applyFont="1" applyFill="1" applyBorder="1" applyAlignment="1"/>
    <xf numFmtId="4" fontId="9" fillId="2" borderId="2" xfId="0" applyNumberFormat="1" applyFont="1" applyFill="1" applyBorder="1" applyAlignment="1" applyProtection="1">
      <alignment horizontal="right" vertical="center"/>
    </xf>
    <xf numFmtId="49" fontId="7" fillId="0" borderId="18" xfId="0" quotePrefix="1" applyNumberFormat="1" applyFont="1" applyFill="1" applyBorder="1" applyAlignment="1" applyProtection="1">
      <alignment horizontal="center" vertical="center"/>
    </xf>
    <xf numFmtId="49" fontId="8" fillId="3" borderId="8" xfId="0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top"/>
    </xf>
    <xf numFmtId="49" fontId="9" fillId="3" borderId="7" xfId="0" applyNumberFormat="1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left" vertical="center"/>
    </xf>
    <xf numFmtId="49" fontId="9" fillId="3" borderId="1" xfId="0" applyNumberFormat="1" applyFont="1" applyFill="1" applyBorder="1" applyAlignment="1" applyProtection="1">
      <alignment horizontal="center" vertical="center"/>
    </xf>
    <xf numFmtId="49" fontId="9" fillId="3" borderId="8" xfId="0" applyNumberFormat="1" applyFont="1" applyFill="1" applyBorder="1" applyAlignment="1" applyProtection="1">
      <alignment horizontal="center" vertical="center"/>
    </xf>
    <xf numFmtId="49" fontId="10" fillId="3" borderId="14" xfId="0" quotePrefix="1" applyNumberFormat="1" applyFont="1" applyFill="1" applyBorder="1" applyAlignment="1" applyProtection="1">
      <alignment horizontal="center" vertical="center"/>
    </xf>
    <xf numFmtId="49" fontId="14" fillId="3" borderId="15" xfId="0" applyNumberFormat="1" applyFont="1" applyFill="1" applyBorder="1" applyAlignment="1" applyProtection="1">
      <alignment horizontal="left" vertical="center" wrapText="1"/>
    </xf>
    <xf numFmtId="49" fontId="14" fillId="3" borderId="15" xfId="0" applyNumberFormat="1" applyFont="1" applyFill="1" applyBorder="1" applyAlignment="1" applyProtection="1">
      <alignment horizontal="center" vertical="center" wrapText="1"/>
    </xf>
    <xf numFmtId="0" fontId="14" fillId="3" borderId="15" xfId="0" applyNumberFormat="1" applyFont="1" applyFill="1" applyBorder="1" applyAlignment="1" applyProtection="1">
      <alignment horizontal="center" vertical="center" wrapText="1"/>
    </xf>
    <xf numFmtId="4" fontId="14" fillId="3" borderId="15" xfId="0" applyNumberFormat="1" applyFont="1" applyFill="1" applyBorder="1" applyAlignment="1" applyProtection="1">
      <alignment horizontal="right" vertical="center" wrapText="1"/>
    </xf>
    <xf numFmtId="4" fontId="14" fillId="3" borderId="16" xfId="0" applyNumberFormat="1" applyFont="1" applyFill="1" applyBorder="1" applyAlignment="1" applyProtection="1">
      <alignment horizontal="right" vertical="center" wrapText="1"/>
    </xf>
    <xf numFmtId="49" fontId="8" fillId="3" borderId="1" xfId="0" applyNumberFormat="1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7" fillId="0" borderId="0" xfId="4" quotePrefix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5" fillId="0" borderId="6" xfId="0" applyFont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11" fillId="0" borderId="0" xfId="0" applyNumberFormat="1" applyFont="1" applyAlignment="1" applyProtection="1">
      <alignment horizontal="center"/>
    </xf>
    <xf numFmtId="0" fontId="11" fillId="0" borderId="0" xfId="0" applyFont="1" applyAlignment="1"/>
    <xf numFmtId="0" fontId="7" fillId="0" borderId="0" xfId="4" applyFont="1" applyAlignment="1">
      <alignment horizontal="left" vertical="center" wrapText="1"/>
    </xf>
    <xf numFmtId="0" fontId="11" fillId="0" borderId="0" xfId="0" applyFont="1" applyAlignment="1">
      <alignment vertical="center" wrapText="1"/>
    </xf>
  </cellXfs>
  <cellStyles count="5">
    <cellStyle name="Navadno" xfId="0" builtinId="0"/>
    <cellStyle name="Navadno 2" xfId="4"/>
    <cellStyle name="Normal 2" xfId="2"/>
    <cellStyle name="Normal 2 2" xfId="3"/>
    <cellStyle name="Vejica" xfId="1" builtinId="3"/>
  </cellStyles>
  <dxfs count="70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Normal="100" zoomScaleSheetLayoutView="100" workbookViewId="0">
      <selection activeCell="C12" sqref="C12"/>
    </sheetView>
  </sheetViews>
  <sheetFormatPr defaultColWidth="39.85546875" defaultRowHeight="15.75" x14ac:dyDescent="0.25"/>
  <cols>
    <col min="1" max="1" width="8" style="48" customWidth="1"/>
    <col min="2" max="2" width="80.42578125" style="25" customWidth="1"/>
    <col min="3" max="3" width="38.7109375" style="25" customWidth="1"/>
    <col min="4" max="4" width="39.5703125" style="25" customWidth="1"/>
    <col min="5" max="16384" width="39.85546875" style="25"/>
  </cols>
  <sheetData>
    <row r="1" spans="1:8" ht="24.95" customHeight="1" thickBot="1" x14ac:dyDescent="0.3">
      <c r="A1" s="93" t="s">
        <v>0</v>
      </c>
      <c r="B1" s="94"/>
      <c r="C1" s="94"/>
      <c r="D1" s="95"/>
    </row>
    <row r="2" spans="1:8" ht="24.95" customHeight="1" thickBot="1" x14ac:dyDescent="0.3">
      <c r="A2" s="92"/>
      <c r="B2" s="92"/>
      <c r="C2" s="92"/>
      <c r="D2" s="92"/>
    </row>
    <row r="3" spans="1:8" ht="24.95" customHeight="1" thickBot="1" x14ac:dyDescent="0.3">
      <c r="A3" s="2" t="s">
        <v>1</v>
      </c>
      <c r="B3" s="3" t="s">
        <v>2</v>
      </c>
      <c r="C3" s="6" t="s">
        <v>3</v>
      </c>
      <c r="D3" s="6" t="s">
        <v>4</v>
      </c>
    </row>
    <row r="4" spans="1:8" ht="24.95" customHeight="1" thickBot="1" x14ac:dyDescent="0.3">
      <c r="A4" s="1" t="str">
        <f>'1. 110 kV stikališče dobava'!A2</f>
        <v>1</v>
      </c>
      <c r="B4" s="4" t="str">
        <f>'1. 110 kV stikališče dobava'!B2</f>
        <v>110 kV STIKALIŠČE - Dobava</v>
      </c>
      <c r="C4" s="8">
        <f>'1. 110 kV stikališče dobava'!H63</f>
        <v>0</v>
      </c>
      <c r="D4" s="8">
        <f>'1. 110 kV stikališče dobava'!I63</f>
        <v>0</v>
      </c>
    </row>
    <row r="5" spans="1:8" ht="24.95" customHeight="1" thickBot="1" x14ac:dyDescent="0.3">
      <c r="A5" s="1" t="str">
        <f>'2. Rezervni deli'!A2</f>
        <v>2</v>
      </c>
      <c r="B5" s="4" t="str">
        <f>'2. Rezervni deli'!B2</f>
        <v>REZERVNI DELI - Dobava</v>
      </c>
      <c r="C5" s="8">
        <f>'2. Rezervni deli'!H19</f>
        <v>0</v>
      </c>
      <c r="D5" s="8">
        <f>'2. Rezervni deli'!I19</f>
        <v>0</v>
      </c>
    </row>
    <row r="6" spans="1:8" ht="24.95" customHeight="1" thickBot="1" x14ac:dyDescent="0.3">
      <c r="A6" s="1" t="s">
        <v>5</v>
      </c>
      <c r="B6" s="4" t="s">
        <v>6</v>
      </c>
      <c r="C6" s="8">
        <f>'3. Jeklene konstrukcije'!H4</f>
        <v>0</v>
      </c>
      <c r="D6" s="8">
        <f>'3. Jeklene konstrukcije'!I4</f>
        <v>0</v>
      </c>
    </row>
    <row r="7" spans="1:8" ht="24.95" customHeight="1" thickBot="1" x14ac:dyDescent="0.3">
      <c r="A7" s="1" t="s">
        <v>7</v>
      </c>
      <c r="B7" s="4" t="str">
        <f>'4. Storitve'!B2</f>
        <v>STORITVE</v>
      </c>
      <c r="C7" s="8">
        <f>'4. Storitve'!H13</f>
        <v>0</v>
      </c>
      <c r="D7" s="8">
        <f>'4. Storitve'!I13</f>
        <v>0</v>
      </c>
    </row>
    <row r="8" spans="1:8" ht="24.95" customHeight="1" thickBot="1" x14ac:dyDescent="0.3">
      <c r="A8" s="1" t="s">
        <v>8</v>
      </c>
      <c r="B8" s="4" t="str">
        <f>'5. Dodatki'!B2</f>
        <v>DODATKI - Dobava in montaža</v>
      </c>
      <c r="C8" s="8">
        <f>'5. Dodatki'!H13</f>
        <v>0</v>
      </c>
      <c r="D8" s="8">
        <f>'5. Dodatki'!I13</f>
        <v>0</v>
      </c>
    </row>
    <row r="9" spans="1:8" ht="24.95" customHeight="1" thickBot="1" x14ac:dyDescent="0.3">
      <c r="A9" s="2"/>
      <c r="B9" s="7" t="s">
        <v>211</v>
      </c>
      <c r="C9" s="9">
        <f>SUM(C3:C8)</f>
        <v>0</v>
      </c>
      <c r="D9" s="9">
        <f>SUM(D3:D8)</f>
        <v>0</v>
      </c>
    </row>
    <row r="10" spans="1:8" ht="24.95" customHeight="1" thickBot="1" x14ac:dyDescent="0.3">
      <c r="A10" s="2"/>
      <c r="B10" s="7" t="s">
        <v>9</v>
      </c>
      <c r="C10" s="9">
        <f>SUM(C4:C8)*0.22</f>
        <v>0</v>
      </c>
      <c r="D10" s="9">
        <f>SUM(D4:D8)*0.22</f>
        <v>0</v>
      </c>
    </row>
    <row r="11" spans="1:8" ht="24.95" customHeight="1" thickBot="1" x14ac:dyDescent="0.3">
      <c r="A11" s="2"/>
      <c r="B11" s="5" t="s">
        <v>10</v>
      </c>
      <c r="C11" s="10">
        <f>SUM(C4:C8)+C10</f>
        <v>0</v>
      </c>
      <c r="D11" s="10">
        <f>SUM(D4:D8)+D10</f>
        <v>0</v>
      </c>
    </row>
    <row r="13" spans="1:8" x14ac:dyDescent="0.25">
      <c r="A13" s="96"/>
      <c r="B13" s="97"/>
      <c r="C13" s="97"/>
      <c r="D13" s="97"/>
    </row>
    <row r="14" spans="1:8" x14ac:dyDescent="0.25">
      <c r="A14" s="98" t="s">
        <v>11</v>
      </c>
      <c r="B14" s="99"/>
      <c r="C14" s="99"/>
      <c r="D14" s="99"/>
      <c r="E14" s="99"/>
      <c r="F14" s="99"/>
      <c r="G14" s="99"/>
      <c r="H14" s="47"/>
    </row>
    <row r="15" spans="1:8" x14ac:dyDescent="0.25">
      <c r="A15" s="88" t="s">
        <v>12</v>
      </c>
      <c r="B15" s="90"/>
      <c r="C15" s="90"/>
      <c r="D15" s="90"/>
      <c r="E15" s="90"/>
      <c r="F15" s="90"/>
      <c r="G15" s="90"/>
      <c r="H15" s="91"/>
    </row>
    <row r="16" spans="1:8" x14ac:dyDescent="0.25">
      <c r="A16" s="88" t="s">
        <v>13</v>
      </c>
      <c r="B16" s="90"/>
      <c r="C16" s="90"/>
      <c r="D16" s="90"/>
      <c r="E16" s="90"/>
      <c r="F16" s="90"/>
      <c r="G16" s="90"/>
      <c r="H16" s="91"/>
    </row>
    <row r="17" spans="1:8" x14ac:dyDescent="0.25">
      <c r="A17" s="88" t="s">
        <v>14</v>
      </c>
      <c r="B17" s="90"/>
      <c r="C17" s="90"/>
      <c r="D17" s="90"/>
      <c r="E17" s="90"/>
      <c r="F17" s="90"/>
      <c r="G17" s="90"/>
      <c r="H17" s="91"/>
    </row>
    <row r="18" spans="1:8" x14ac:dyDescent="0.25">
      <c r="A18" s="88" t="s">
        <v>15</v>
      </c>
      <c r="B18" s="90"/>
      <c r="C18" s="90"/>
      <c r="D18" s="90"/>
      <c r="E18" s="90"/>
      <c r="F18" s="90"/>
      <c r="G18" s="90"/>
      <c r="H18" s="91"/>
    </row>
    <row r="19" spans="1:8" x14ac:dyDescent="0.25">
      <c r="A19" s="88" t="s">
        <v>16</v>
      </c>
      <c r="B19" s="89"/>
      <c r="C19" s="89"/>
      <c r="D19" s="89"/>
      <c r="E19" s="86"/>
      <c r="F19" s="86"/>
      <c r="G19" s="86"/>
      <c r="H19" s="87"/>
    </row>
    <row r="20" spans="1:8" x14ac:dyDescent="0.25">
      <c r="A20" s="88" t="s">
        <v>17</v>
      </c>
      <c r="B20" s="89"/>
      <c r="C20" s="89"/>
      <c r="D20" s="89"/>
      <c r="E20" s="86"/>
      <c r="F20" s="86"/>
      <c r="G20" s="86"/>
      <c r="H20" s="87"/>
    </row>
  </sheetData>
  <mergeCells count="10">
    <mergeCell ref="A2:D2"/>
    <mergeCell ref="A1:D1"/>
    <mergeCell ref="A13:D13"/>
    <mergeCell ref="A14:G14"/>
    <mergeCell ref="A17:H17"/>
    <mergeCell ref="A19:D19"/>
    <mergeCell ref="A20:D20"/>
    <mergeCell ref="A18:H18"/>
    <mergeCell ref="A15:H15"/>
    <mergeCell ref="A16:H16"/>
  </mergeCells>
  <printOptions horizontalCentered="1"/>
  <pageMargins left="0.78740157480314965" right="0.39370078740157483" top="1.1811023622047245" bottom="0.98425196850393704" header="0.19685039370078741" footer="0.19685039370078741"/>
  <pageSetup paperSize="9" scale="80" orientation="landscape" r:id="rId1"/>
  <headerFooter>
    <oddHeader>&amp;L&amp;"Arial,Običajno"&amp;12RTP 110/20 kV Izola&amp;R&amp;G</oddHeader>
    <oddFooter>&amp;L&amp;"Arial,Običajno"&amp;12DZR: 110 kV GIS stikališče
Datoteka: &amp;F&amp;R&amp;"Arial,Običajno"&amp;12 Stran: &amp;P od 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view="pageBreakPreview" topLeftCell="A37" zoomScaleNormal="100" zoomScaleSheetLayoutView="100" workbookViewId="0">
      <selection activeCell="G54" sqref="G54"/>
    </sheetView>
  </sheetViews>
  <sheetFormatPr defaultColWidth="9.140625" defaultRowHeight="15.75" x14ac:dyDescent="0.25"/>
  <cols>
    <col min="1" max="1" width="9.28515625" style="26" customWidth="1"/>
    <col min="2" max="2" width="71.42578125" style="27" customWidth="1"/>
    <col min="3" max="3" width="11.85546875" style="25" customWidth="1"/>
    <col min="4" max="4" width="9.42578125" style="28" customWidth="1"/>
    <col min="5" max="5" width="10.140625" style="28" customWidth="1"/>
    <col min="6" max="6" width="10" style="28" customWidth="1"/>
    <col min="7" max="7" width="15.7109375" style="25" customWidth="1"/>
    <col min="8" max="8" width="15" style="25" customWidth="1"/>
    <col min="9" max="9" width="14.7109375" style="25" customWidth="1"/>
    <col min="10" max="16384" width="9.140625" style="25"/>
  </cols>
  <sheetData>
    <row r="1" spans="1:11" s="12" customFormat="1" ht="38.25" customHeight="1" x14ac:dyDescent="0.25">
      <c r="A1" s="49" t="s">
        <v>1</v>
      </c>
      <c r="B1" s="50" t="s">
        <v>18</v>
      </c>
      <c r="C1" s="50" t="s">
        <v>19</v>
      </c>
      <c r="D1" s="50" t="s">
        <v>20</v>
      </c>
      <c r="E1" s="51" t="s">
        <v>21</v>
      </c>
      <c r="F1" s="51" t="s">
        <v>22</v>
      </c>
      <c r="G1" s="51" t="s">
        <v>23</v>
      </c>
      <c r="H1" s="51" t="s">
        <v>24</v>
      </c>
      <c r="I1" s="52" t="s">
        <v>25</v>
      </c>
    </row>
    <row r="2" spans="1:11" s="12" customFormat="1" x14ac:dyDescent="0.25">
      <c r="A2" s="53" t="s">
        <v>26</v>
      </c>
      <c r="B2" s="54" t="s">
        <v>27</v>
      </c>
      <c r="C2" s="55"/>
      <c r="D2" s="56"/>
      <c r="E2" s="56"/>
      <c r="F2" s="56"/>
      <c r="G2" s="55"/>
      <c r="H2" s="56"/>
      <c r="I2" s="57"/>
    </row>
    <row r="3" spans="1:11" s="13" customFormat="1" ht="38.25" customHeight="1" x14ac:dyDescent="0.25">
      <c r="A3" s="43" t="s">
        <v>28</v>
      </c>
      <c r="B3" s="20" t="s">
        <v>29</v>
      </c>
      <c r="C3" s="15"/>
      <c r="D3" s="16"/>
      <c r="E3" s="16"/>
      <c r="F3" s="16"/>
      <c r="G3" s="21"/>
      <c r="H3" s="17"/>
      <c r="I3" s="42"/>
    </row>
    <row r="4" spans="1:11" s="13" customFormat="1" x14ac:dyDescent="0.25">
      <c r="A4" s="41" t="s">
        <v>30</v>
      </c>
      <c r="B4" s="14" t="s">
        <v>31</v>
      </c>
      <c r="C4" s="15" t="s">
        <v>32</v>
      </c>
      <c r="D4" s="16">
        <v>2</v>
      </c>
      <c r="E4" s="16">
        <v>2</v>
      </c>
      <c r="F4" s="16"/>
      <c r="G4" s="11">
        <v>0</v>
      </c>
      <c r="H4" s="17">
        <f>ROUND(E4*G4,2)</f>
        <v>0</v>
      </c>
      <c r="I4" s="42">
        <f t="shared" ref="I4:I17" si="0">ROUND(F4*G4,2)</f>
        <v>0</v>
      </c>
    </row>
    <row r="5" spans="1:11" s="13" customFormat="1" ht="30" x14ac:dyDescent="0.25">
      <c r="A5" s="41" t="s">
        <v>33</v>
      </c>
      <c r="B5" s="14" t="s">
        <v>34</v>
      </c>
      <c r="C5" s="15" t="s">
        <v>32</v>
      </c>
      <c r="D5" s="16">
        <v>2</v>
      </c>
      <c r="E5" s="16">
        <v>2</v>
      </c>
      <c r="F5" s="16"/>
      <c r="G5" s="11">
        <v>0</v>
      </c>
      <c r="H5" s="17">
        <f t="shared" ref="H5:H17" si="1">ROUND(E5*G5,2)</f>
        <v>0</v>
      </c>
      <c r="I5" s="42">
        <f t="shared" si="0"/>
        <v>0</v>
      </c>
      <c r="K5" s="18"/>
    </row>
    <row r="6" spans="1:11" s="13" customFormat="1" ht="30" x14ac:dyDescent="0.25">
      <c r="A6" s="41" t="s">
        <v>35</v>
      </c>
      <c r="B6" s="14" t="s">
        <v>36</v>
      </c>
      <c r="C6" s="15" t="s">
        <v>32</v>
      </c>
      <c r="D6" s="16">
        <v>2</v>
      </c>
      <c r="E6" s="16">
        <v>2</v>
      </c>
      <c r="F6" s="16"/>
      <c r="G6" s="11">
        <v>0</v>
      </c>
      <c r="H6" s="17">
        <f t="shared" si="1"/>
        <v>0</v>
      </c>
      <c r="I6" s="42">
        <f t="shared" si="0"/>
        <v>0</v>
      </c>
    </row>
    <row r="7" spans="1:11" s="13" customFormat="1" x14ac:dyDescent="0.25">
      <c r="A7" s="41" t="s">
        <v>37</v>
      </c>
      <c r="B7" s="14" t="s">
        <v>38</v>
      </c>
      <c r="C7" s="15" t="s">
        <v>32</v>
      </c>
      <c r="D7" s="16">
        <v>2</v>
      </c>
      <c r="E7" s="16">
        <v>2</v>
      </c>
      <c r="F7" s="16"/>
      <c r="G7" s="11">
        <v>0</v>
      </c>
      <c r="H7" s="17">
        <f t="shared" si="1"/>
        <v>0</v>
      </c>
      <c r="I7" s="42">
        <f t="shared" si="0"/>
        <v>0</v>
      </c>
    </row>
    <row r="8" spans="1:11" s="13" customFormat="1" x14ac:dyDescent="0.25">
      <c r="A8" s="41" t="s">
        <v>39</v>
      </c>
      <c r="B8" s="14" t="s">
        <v>40</v>
      </c>
      <c r="C8" s="15" t="s">
        <v>41</v>
      </c>
      <c r="D8" s="16">
        <v>2</v>
      </c>
      <c r="E8" s="16">
        <v>2</v>
      </c>
      <c r="F8" s="16"/>
      <c r="G8" s="11">
        <v>0</v>
      </c>
      <c r="H8" s="17">
        <f t="shared" si="1"/>
        <v>0</v>
      </c>
      <c r="I8" s="42">
        <f t="shared" si="0"/>
        <v>0</v>
      </c>
    </row>
    <row r="9" spans="1:11" s="19" customFormat="1" x14ac:dyDescent="0.25">
      <c r="A9" s="41" t="s">
        <v>42</v>
      </c>
      <c r="B9" s="14" t="s">
        <v>43</v>
      </c>
      <c r="C9" s="15" t="s">
        <v>41</v>
      </c>
      <c r="D9" s="16">
        <v>2</v>
      </c>
      <c r="E9" s="16">
        <v>2</v>
      </c>
      <c r="F9" s="16"/>
      <c r="G9" s="11">
        <v>0</v>
      </c>
      <c r="H9" s="17">
        <f t="shared" si="1"/>
        <v>0</v>
      </c>
      <c r="I9" s="42">
        <f t="shared" si="0"/>
        <v>0</v>
      </c>
    </row>
    <row r="10" spans="1:11" s="13" customFormat="1" x14ac:dyDescent="0.25">
      <c r="A10" s="41" t="s">
        <v>44</v>
      </c>
      <c r="B10" s="14" t="s">
        <v>45</v>
      </c>
      <c r="C10" s="15" t="s">
        <v>41</v>
      </c>
      <c r="D10" s="16">
        <v>2</v>
      </c>
      <c r="E10" s="16">
        <v>2</v>
      </c>
      <c r="F10" s="16"/>
      <c r="G10" s="11">
        <v>0</v>
      </c>
      <c r="H10" s="17">
        <f t="shared" si="1"/>
        <v>0</v>
      </c>
      <c r="I10" s="42">
        <f t="shared" si="0"/>
        <v>0</v>
      </c>
    </row>
    <row r="11" spans="1:11" s="13" customFormat="1" x14ac:dyDescent="0.25">
      <c r="A11" s="41" t="s">
        <v>46</v>
      </c>
      <c r="B11" s="14" t="s">
        <v>47</v>
      </c>
      <c r="C11" s="15" t="s">
        <v>41</v>
      </c>
      <c r="D11" s="16">
        <v>2</v>
      </c>
      <c r="E11" s="16">
        <v>2</v>
      </c>
      <c r="F11" s="16"/>
      <c r="G11" s="11">
        <v>0</v>
      </c>
      <c r="H11" s="17">
        <f t="shared" si="1"/>
        <v>0</v>
      </c>
      <c r="I11" s="42">
        <f t="shared" si="0"/>
        <v>0</v>
      </c>
    </row>
    <row r="12" spans="1:11" s="13" customFormat="1" x14ac:dyDescent="0.25">
      <c r="A12" s="41" t="s">
        <v>48</v>
      </c>
      <c r="B12" s="14" t="s">
        <v>49</v>
      </c>
      <c r="C12" s="15" t="s">
        <v>41</v>
      </c>
      <c r="D12" s="16">
        <v>2</v>
      </c>
      <c r="E12" s="16">
        <v>2</v>
      </c>
      <c r="F12" s="16"/>
      <c r="G12" s="11">
        <v>0</v>
      </c>
      <c r="H12" s="17">
        <f t="shared" si="1"/>
        <v>0</v>
      </c>
      <c r="I12" s="42">
        <f t="shared" si="0"/>
        <v>0</v>
      </c>
    </row>
    <row r="13" spans="1:11" s="13" customFormat="1" x14ac:dyDescent="0.25">
      <c r="A13" s="41" t="s">
        <v>50</v>
      </c>
      <c r="B13" s="14" t="s">
        <v>51</v>
      </c>
      <c r="C13" s="15" t="s">
        <v>41</v>
      </c>
      <c r="D13" s="16">
        <v>2</v>
      </c>
      <c r="E13" s="16">
        <v>2</v>
      </c>
      <c r="F13" s="16"/>
      <c r="G13" s="11">
        <v>0</v>
      </c>
      <c r="H13" s="17">
        <f t="shared" si="1"/>
        <v>0</v>
      </c>
      <c r="I13" s="42">
        <f t="shared" si="0"/>
        <v>0</v>
      </c>
    </row>
    <row r="14" spans="1:11" s="13" customFormat="1" ht="30" x14ac:dyDescent="0.25">
      <c r="A14" s="41" t="s">
        <v>52</v>
      </c>
      <c r="B14" s="14" t="s">
        <v>53</v>
      </c>
      <c r="C14" s="15" t="s">
        <v>41</v>
      </c>
      <c r="D14" s="16">
        <v>2</v>
      </c>
      <c r="E14" s="16">
        <v>2</v>
      </c>
      <c r="F14" s="16"/>
      <c r="G14" s="11">
        <v>0</v>
      </c>
      <c r="H14" s="17">
        <f t="shared" si="1"/>
        <v>0</v>
      </c>
      <c r="I14" s="42">
        <f t="shared" si="0"/>
        <v>0</v>
      </c>
    </row>
    <row r="15" spans="1:11" s="13" customFormat="1" x14ac:dyDescent="0.25">
      <c r="A15" s="41" t="s">
        <v>54</v>
      </c>
      <c r="B15" s="14" t="s">
        <v>55</v>
      </c>
      <c r="C15" s="15" t="s">
        <v>41</v>
      </c>
      <c r="D15" s="16">
        <v>2</v>
      </c>
      <c r="E15" s="16">
        <v>2</v>
      </c>
      <c r="F15" s="16"/>
      <c r="G15" s="11">
        <v>0</v>
      </c>
      <c r="H15" s="17">
        <f t="shared" si="1"/>
        <v>0</v>
      </c>
      <c r="I15" s="42">
        <f t="shared" si="0"/>
        <v>0</v>
      </c>
    </row>
    <row r="16" spans="1:11" s="13" customFormat="1" ht="30" x14ac:dyDescent="0.25">
      <c r="A16" s="41" t="s">
        <v>56</v>
      </c>
      <c r="B16" s="14" t="s">
        <v>57</v>
      </c>
      <c r="C16" s="15" t="s">
        <v>41</v>
      </c>
      <c r="D16" s="16">
        <v>2</v>
      </c>
      <c r="E16" s="16">
        <v>2</v>
      </c>
      <c r="F16" s="16"/>
      <c r="G16" s="11">
        <v>0</v>
      </c>
      <c r="H16" s="17">
        <f t="shared" si="1"/>
        <v>0</v>
      </c>
      <c r="I16" s="42">
        <f t="shared" si="0"/>
        <v>0</v>
      </c>
    </row>
    <row r="17" spans="1:9" s="13" customFormat="1" x14ac:dyDescent="0.25">
      <c r="A17" s="41" t="s">
        <v>58</v>
      </c>
      <c r="B17" s="14" t="s">
        <v>59</v>
      </c>
      <c r="C17" s="15" t="s">
        <v>41</v>
      </c>
      <c r="D17" s="16">
        <v>2</v>
      </c>
      <c r="E17" s="16">
        <v>2</v>
      </c>
      <c r="F17" s="16"/>
      <c r="G17" s="11">
        <v>0</v>
      </c>
      <c r="H17" s="17">
        <f t="shared" si="1"/>
        <v>0</v>
      </c>
      <c r="I17" s="42">
        <f t="shared" si="0"/>
        <v>0</v>
      </c>
    </row>
    <row r="18" spans="1:9" s="13" customFormat="1" x14ac:dyDescent="0.25">
      <c r="A18" s="43" t="s">
        <v>60</v>
      </c>
      <c r="B18" s="20" t="s">
        <v>61</v>
      </c>
      <c r="C18" s="15"/>
      <c r="D18" s="16"/>
      <c r="E18" s="16"/>
      <c r="F18" s="16"/>
      <c r="G18" s="21"/>
      <c r="H18" s="17"/>
      <c r="I18" s="42"/>
    </row>
    <row r="19" spans="1:9" s="13" customFormat="1" x14ac:dyDescent="0.25">
      <c r="A19" s="41" t="s">
        <v>62</v>
      </c>
      <c r="B19" s="14" t="s">
        <v>63</v>
      </c>
      <c r="C19" s="15" t="s">
        <v>32</v>
      </c>
      <c r="D19" s="16">
        <v>2</v>
      </c>
      <c r="E19" s="16"/>
      <c r="F19" s="16">
        <v>2</v>
      </c>
      <c r="G19" s="11">
        <v>0</v>
      </c>
      <c r="H19" s="17">
        <f t="shared" ref="H19:H31" si="2">ROUND(E19*G19,2)</f>
        <v>0</v>
      </c>
      <c r="I19" s="42">
        <f t="shared" ref="I19:I31" si="3">ROUND(F19*G19,2)</f>
        <v>0</v>
      </c>
    </row>
    <row r="20" spans="1:9" s="13" customFormat="1" ht="30" x14ac:dyDescent="0.25">
      <c r="A20" s="41" t="s">
        <v>64</v>
      </c>
      <c r="B20" s="14" t="s">
        <v>65</v>
      </c>
      <c r="C20" s="15" t="s">
        <v>32</v>
      </c>
      <c r="D20" s="16">
        <v>2</v>
      </c>
      <c r="E20" s="16"/>
      <c r="F20" s="16">
        <v>2</v>
      </c>
      <c r="G20" s="11">
        <v>0</v>
      </c>
      <c r="H20" s="17">
        <f t="shared" si="2"/>
        <v>0</v>
      </c>
      <c r="I20" s="42">
        <f t="shared" si="3"/>
        <v>0</v>
      </c>
    </row>
    <row r="21" spans="1:9" s="13" customFormat="1" ht="30" x14ac:dyDescent="0.25">
      <c r="A21" s="41" t="s">
        <v>66</v>
      </c>
      <c r="B21" s="14" t="s">
        <v>36</v>
      </c>
      <c r="C21" s="15" t="s">
        <v>32</v>
      </c>
      <c r="D21" s="16">
        <v>2</v>
      </c>
      <c r="E21" s="16"/>
      <c r="F21" s="16">
        <v>2</v>
      </c>
      <c r="G21" s="11">
        <v>0</v>
      </c>
      <c r="H21" s="17">
        <f t="shared" si="2"/>
        <v>0</v>
      </c>
      <c r="I21" s="42">
        <f t="shared" si="3"/>
        <v>0</v>
      </c>
    </row>
    <row r="22" spans="1:9" s="13" customFormat="1" x14ac:dyDescent="0.25">
      <c r="A22" s="41" t="s">
        <v>67</v>
      </c>
      <c r="B22" s="14" t="s">
        <v>68</v>
      </c>
      <c r="C22" s="15" t="s">
        <v>32</v>
      </c>
      <c r="D22" s="16">
        <v>2</v>
      </c>
      <c r="E22" s="16"/>
      <c r="F22" s="16">
        <v>2</v>
      </c>
      <c r="G22" s="11">
        <v>0</v>
      </c>
      <c r="H22" s="17">
        <f t="shared" si="2"/>
        <v>0</v>
      </c>
      <c r="I22" s="42">
        <f t="shared" si="3"/>
        <v>0</v>
      </c>
    </row>
    <row r="23" spans="1:9" s="13" customFormat="1" x14ac:dyDescent="0.25">
      <c r="A23" s="41" t="s">
        <v>69</v>
      </c>
      <c r="B23" s="14" t="s">
        <v>70</v>
      </c>
      <c r="C23" s="15" t="s">
        <v>41</v>
      </c>
      <c r="D23" s="16">
        <v>2</v>
      </c>
      <c r="E23" s="16"/>
      <c r="F23" s="16">
        <v>2</v>
      </c>
      <c r="G23" s="11">
        <v>0</v>
      </c>
      <c r="H23" s="17">
        <f t="shared" si="2"/>
        <v>0</v>
      </c>
      <c r="I23" s="42">
        <f t="shared" si="3"/>
        <v>0</v>
      </c>
    </row>
    <row r="24" spans="1:9" s="13" customFormat="1" x14ac:dyDescent="0.25">
      <c r="A24" s="41" t="s">
        <v>71</v>
      </c>
      <c r="B24" s="14" t="s">
        <v>43</v>
      </c>
      <c r="C24" s="15" t="s">
        <v>41</v>
      </c>
      <c r="D24" s="16">
        <v>2</v>
      </c>
      <c r="E24" s="16"/>
      <c r="F24" s="16">
        <v>2</v>
      </c>
      <c r="G24" s="11">
        <v>0</v>
      </c>
      <c r="H24" s="17">
        <f t="shared" si="2"/>
        <v>0</v>
      </c>
      <c r="I24" s="42">
        <f t="shared" si="3"/>
        <v>0</v>
      </c>
    </row>
    <row r="25" spans="1:9" s="13" customFormat="1" x14ac:dyDescent="0.25">
      <c r="A25" s="41" t="s">
        <v>72</v>
      </c>
      <c r="B25" s="14" t="s">
        <v>45</v>
      </c>
      <c r="C25" s="15" t="s">
        <v>41</v>
      </c>
      <c r="D25" s="16">
        <v>2</v>
      </c>
      <c r="E25" s="16"/>
      <c r="F25" s="16">
        <v>2</v>
      </c>
      <c r="G25" s="11">
        <v>0</v>
      </c>
      <c r="H25" s="17">
        <f t="shared" si="2"/>
        <v>0</v>
      </c>
      <c r="I25" s="42">
        <f t="shared" si="3"/>
        <v>0</v>
      </c>
    </row>
    <row r="26" spans="1:9" s="13" customFormat="1" x14ac:dyDescent="0.25">
      <c r="A26" s="41" t="s">
        <v>73</v>
      </c>
      <c r="B26" s="14" t="s">
        <v>47</v>
      </c>
      <c r="C26" s="15" t="s">
        <v>41</v>
      </c>
      <c r="D26" s="16">
        <v>2</v>
      </c>
      <c r="E26" s="16"/>
      <c r="F26" s="16">
        <v>2</v>
      </c>
      <c r="G26" s="11">
        <v>0</v>
      </c>
      <c r="H26" s="17">
        <f t="shared" si="2"/>
        <v>0</v>
      </c>
      <c r="I26" s="42">
        <f t="shared" si="3"/>
        <v>0</v>
      </c>
    </row>
    <row r="27" spans="1:9" s="13" customFormat="1" x14ac:dyDescent="0.25">
      <c r="A27" s="41" t="s">
        <v>74</v>
      </c>
      <c r="B27" s="14" t="s">
        <v>49</v>
      </c>
      <c r="C27" s="15" t="s">
        <v>41</v>
      </c>
      <c r="D27" s="16">
        <v>2</v>
      </c>
      <c r="E27" s="16"/>
      <c r="F27" s="16">
        <v>2</v>
      </c>
      <c r="G27" s="11">
        <v>0</v>
      </c>
      <c r="H27" s="17">
        <f t="shared" si="2"/>
        <v>0</v>
      </c>
      <c r="I27" s="42">
        <f t="shared" si="3"/>
        <v>0</v>
      </c>
    </row>
    <row r="28" spans="1:9" s="13" customFormat="1" ht="30" x14ac:dyDescent="0.25">
      <c r="A28" s="41" t="s">
        <v>75</v>
      </c>
      <c r="B28" s="14" t="s">
        <v>53</v>
      </c>
      <c r="C28" s="15" t="s">
        <v>41</v>
      </c>
      <c r="D28" s="16">
        <v>2</v>
      </c>
      <c r="E28" s="16"/>
      <c r="F28" s="16">
        <v>2</v>
      </c>
      <c r="G28" s="11">
        <v>0</v>
      </c>
      <c r="H28" s="17">
        <f t="shared" si="2"/>
        <v>0</v>
      </c>
      <c r="I28" s="42">
        <f t="shared" si="3"/>
        <v>0</v>
      </c>
    </row>
    <row r="29" spans="1:9" s="13" customFormat="1" x14ac:dyDescent="0.25">
      <c r="A29" s="41" t="s">
        <v>76</v>
      </c>
      <c r="B29" s="14" t="s">
        <v>55</v>
      </c>
      <c r="C29" s="15" t="s">
        <v>41</v>
      </c>
      <c r="D29" s="16">
        <v>2</v>
      </c>
      <c r="E29" s="16"/>
      <c r="F29" s="16">
        <v>2</v>
      </c>
      <c r="G29" s="11">
        <v>0</v>
      </c>
      <c r="H29" s="17">
        <f t="shared" si="2"/>
        <v>0</v>
      </c>
      <c r="I29" s="42">
        <f t="shared" si="3"/>
        <v>0</v>
      </c>
    </row>
    <row r="30" spans="1:9" s="13" customFormat="1" ht="30" x14ac:dyDescent="0.25">
      <c r="A30" s="41" t="s">
        <v>77</v>
      </c>
      <c r="B30" s="14" t="s">
        <v>57</v>
      </c>
      <c r="C30" s="15" t="s">
        <v>41</v>
      </c>
      <c r="D30" s="16">
        <v>2</v>
      </c>
      <c r="E30" s="16"/>
      <c r="F30" s="16">
        <v>2</v>
      </c>
      <c r="G30" s="11">
        <v>0</v>
      </c>
      <c r="H30" s="17">
        <f t="shared" si="2"/>
        <v>0</v>
      </c>
      <c r="I30" s="42">
        <f t="shared" si="3"/>
        <v>0</v>
      </c>
    </row>
    <row r="31" spans="1:9" s="13" customFormat="1" x14ac:dyDescent="0.25">
      <c r="A31" s="41" t="s">
        <v>78</v>
      </c>
      <c r="B31" s="14" t="s">
        <v>59</v>
      </c>
      <c r="C31" s="15" t="s">
        <v>41</v>
      </c>
      <c r="D31" s="16">
        <v>2</v>
      </c>
      <c r="E31" s="16"/>
      <c r="F31" s="16">
        <v>2</v>
      </c>
      <c r="G31" s="11">
        <v>0</v>
      </c>
      <c r="H31" s="17">
        <f t="shared" si="2"/>
        <v>0</v>
      </c>
      <c r="I31" s="42">
        <f t="shared" si="3"/>
        <v>0</v>
      </c>
    </row>
    <row r="32" spans="1:9" s="13" customFormat="1" x14ac:dyDescent="0.25">
      <c r="A32" s="43" t="s">
        <v>79</v>
      </c>
      <c r="B32" s="20" t="s">
        <v>80</v>
      </c>
      <c r="C32" s="15"/>
      <c r="D32" s="16"/>
      <c r="E32" s="16"/>
      <c r="F32" s="16"/>
      <c r="G32" s="21"/>
      <c r="H32" s="17"/>
      <c r="I32" s="42"/>
    </row>
    <row r="33" spans="1:9" s="13" customFormat="1" x14ac:dyDescent="0.25">
      <c r="A33" s="41" t="s">
        <v>81</v>
      </c>
      <c r="B33" s="14" t="s">
        <v>63</v>
      </c>
      <c r="C33" s="15" t="s">
        <v>32</v>
      </c>
      <c r="D33" s="16">
        <v>1</v>
      </c>
      <c r="E33" s="16"/>
      <c r="F33" s="16">
        <v>1</v>
      </c>
      <c r="G33" s="11">
        <v>0</v>
      </c>
      <c r="H33" s="17">
        <f t="shared" ref="H33:H38" si="4">ROUND(E33*G33,2)</f>
        <v>0</v>
      </c>
      <c r="I33" s="42">
        <f t="shared" ref="I33:I38" si="5">ROUND(F33*G33,2)</f>
        <v>0</v>
      </c>
    </row>
    <row r="34" spans="1:9" s="13" customFormat="1" ht="30" x14ac:dyDescent="0.25">
      <c r="A34" s="41" t="s">
        <v>82</v>
      </c>
      <c r="B34" s="14" t="s">
        <v>83</v>
      </c>
      <c r="C34" s="15" t="s">
        <v>32</v>
      </c>
      <c r="D34" s="16">
        <v>2</v>
      </c>
      <c r="E34" s="16"/>
      <c r="F34" s="16">
        <v>2</v>
      </c>
      <c r="G34" s="11">
        <v>0</v>
      </c>
      <c r="H34" s="17">
        <f t="shared" si="4"/>
        <v>0</v>
      </c>
      <c r="I34" s="42">
        <f t="shared" si="5"/>
        <v>0</v>
      </c>
    </row>
    <row r="35" spans="1:9" s="13" customFormat="1" x14ac:dyDescent="0.25">
      <c r="A35" s="41" t="s">
        <v>84</v>
      </c>
      <c r="B35" s="14" t="s">
        <v>70</v>
      </c>
      <c r="C35" s="15" t="s">
        <v>41</v>
      </c>
      <c r="D35" s="16">
        <v>1</v>
      </c>
      <c r="E35" s="16"/>
      <c r="F35" s="16">
        <v>1</v>
      </c>
      <c r="G35" s="11">
        <v>0</v>
      </c>
      <c r="H35" s="17">
        <f t="shared" si="4"/>
        <v>0</v>
      </c>
      <c r="I35" s="42">
        <f t="shared" si="5"/>
        <v>0</v>
      </c>
    </row>
    <row r="36" spans="1:9" s="13" customFormat="1" ht="30" x14ac:dyDescent="0.25">
      <c r="A36" s="41" t="s">
        <v>85</v>
      </c>
      <c r="B36" s="14" t="s">
        <v>53</v>
      </c>
      <c r="C36" s="15" t="s">
        <v>41</v>
      </c>
      <c r="D36" s="16">
        <v>1</v>
      </c>
      <c r="E36" s="16"/>
      <c r="F36" s="16">
        <v>1</v>
      </c>
      <c r="G36" s="11">
        <v>0</v>
      </c>
      <c r="H36" s="17">
        <f t="shared" si="4"/>
        <v>0</v>
      </c>
      <c r="I36" s="42">
        <f t="shared" si="5"/>
        <v>0</v>
      </c>
    </row>
    <row r="37" spans="1:9" s="13" customFormat="1" x14ac:dyDescent="0.25">
      <c r="A37" s="41" t="s">
        <v>86</v>
      </c>
      <c r="B37" s="14" t="s">
        <v>55</v>
      </c>
      <c r="C37" s="15" t="s">
        <v>41</v>
      </c>
      <c r="D37" s="16">
        <v>1</v>
      </c>
      <c r="E37" s="16"/>
      <c r="F37" s="16">
        <v>1</v>
      </c>
      <c r="G37" s="11">
        <v>0</v>
      </c>
      <c r="H37" s="17">
        <f t="shared" si="4"/>
        <v>0</v>
      </c>
      <c r="I37" s="42">
        <f t="shared" si="5"/>
        <v>0</v>
      </c>
    </row>
    <row r="38" spans="1:9" s="13" customFormat="1" x14ac:dyDescent="0.25">
      <c r="A38" s="41" t="s">
        <v>87</v>
      </c>
      <c r="B38" s="14" t="s">
        <v>59</v>
      </c>
      <c r="C38" s="15" t="s">
        <v>41</v>
      </c>
      <c r="D38" s="16">
        <v>1</v>
      </c>
      <c r="E38" s="16"/>
      <c r="F38" s="16">
        <v>1</v>
      </c>
      <c r="G38" s="11">
        <v>0</v>
      </c>
      <c r="H38" s="17">
        <f t="shared" si="4"/>
        <v>0</v>
      </c>
      <c r="I38" s="42">
        <f t="shared" si="5"/>
        <v>0</v>
      </c>
    </row>
    <row r="39" spans="1:9" s="13" customFormat="1" x14ac:dyDescent="0.25">
      <c r="A39" s="43" t="s">
        <v>88</v>
      </c>
      <c r="B39" s="22" t="s">
        <v>89</v>
      </c>
      <c r="C39" s="15"/>
      <c r="D39" s="16"/>
      <c r="E39" s="16"/>
      <c r="F39" s="16"/>
      <c r="G39" s="21"/>
      <c r="H39" s="17"/>
      <c r="I39" s="42"/>
    </row>
    <row r="40" spans="1:9" s="13" customFormat="1" x14ac:dyDescent="0.25">
      <c r="A40" s="41" t="s">
        <v>90</v>
      </c>
      <c r="B40" s="14" t="s">
        <v>91</v>
      </c>
      <c r="C40" s="15" t="s">
        <v>32</v>
      </c>
      <c r="D40" s="16">
        <v>2</v>
      </c>
      <c r="E40" s="16"/>
      <c r="F40" s="16">
        <v>2</v>
      </c>
      <c r="G40" s="11">
        <v>0</v>
      </c>
      <c r="H40" s="17">
        <f t="shared" ref="H40" si="6">ROUND(E40*G40,2)</f>
        <v>0</v>
      </c>
      <c r="I40" s="42">
        <f t="shared" ref="I40" si="7">ROUND(F40*G40,2)</f>
        <v>0</v>
      </c>
    </row>
    <row r="41" spans="1:9" s="13" customFormat="1" x14ac:dyDescent="0.25">
      <c r="A41" s="41" t="s">
        <v>92</v>
      </c>
      <c r="B41" s="14" t="s">
        <v>43</v>
      </c>
      <c r="C41" s="15" t="s">
        <v>41</v>
      </c>
      <c r="D41" s="16">
        <v>2</v>
      </c>
      <c r="E41" s="16"/>
      <c r="F41" s="16">
        <v>2</v>
      </c>
      <c r="G41" s="11">
        <v>0</v>
      </c>
      <c r="H41" s="17">
        <f t="shared" ref="H41:H44" si="8">ROUND(E41*G41,2)</f>
        <v>0</v>
      </c>
      <c r="I41" s="42">
        <f t="shared" ref="I41:I44" si="9">ROUND(F41*G41,2)</f>
        <v>0</v>
      </c>
    </row>
    <row r="42" spans="1:9" s="13" customFormat="1" ht="30" x14ac:dyDescent="0.25">
      <c r="A42" s="41" t="s">
        <v>93</v>
      </c>
      <c r="B42" s="14" t="s">
        <v>53</v>
      </c>
      <c r="C42" s="15" t="s">
        <v>41</v>
      </c>
      <c r="D42" s="16">
        <v>1</v>
      </c>
      <c r="E42" s="16"/>
      <c r="F42" s="16">
        <v>1</v>
      </c>
      <c r="G42" s="11">
        <v>0</v>
      </c>
      <c r="H42" s="17">
        <f t="shared" si="8"/>
        <v>0</v>
      </c>
      <c r="I42" s="42">
        <f t="shared" si="9"/>
        <v>0</v>
      </c>
    </row>
    <row r="43" spans="1:9" s="13" customFormat="1" x14ac:dyDescent="0.25">
      <c r="A43" s="41" t="s">
        <v>94</v>
      </c>
      <c r="B43" s="14" t="s">
        <v>55</v>
      </c>
      <c r="C43" s="15" t="s">
        <v>41</v>
      </c>
      <c r="D43" s="16">
        <v>1</v>
      </c>
      <c r="E43" s="16"/>
      <c r="F43" s="16">
        <v>1</v>
      </c>
      <c r="G43" s="11">
        <v>0</v>
      </c>
      <c r="H43" s="17">
        <f t="shared" si="8"/>
        <v>0</v>
      </c>
      <c r="I43" s="42">
        <f t="shared" si="9"/>
        <v>0</v>
      </c>
    </row>
    <row r="44" spans="1:9" s="13" customFormat="1" x14ac:dyDescent="0.25">
      <c r="A44" s="41" t="s">
        <v>95</v>
      </c>
      <c r="B44" s="14" t="s">
        <v>59</v>
      </c>
      <c r="C44" s="15" t="s">
        <v>41</v>
      </c>
      <c r="D44" s="16">
        <v>1</v>
      </c>
      <c r="E44" s="16"/>
      <c r="F44" s="16">
        <v>1</v>
      </c>
      <c r="G44" s="11">
        <v>0</v>
      </c>
      <c r="H44" s="17">
        <f t="shared" si="8"/>
        <v>0</v>
      </c>
      <c r="I44" s="42">
        <f t="shared" si="9"/>
        <v>0</v>
      </c>
    </row>
    <row r="45" spans="1:9" s="13" customFormat="1" x14ac:dyDescent="0.25">
      <c r="A45" s="43" t="s">
        <v>96</v>
      </c>
      <c r="B45" s="20" t="s">
        <v>97</v>
      </c>
      <c r="C45" s="15"/>
      <c r="D45" s="16"/>
      <c r="E45" s="16"/>
      <c r="F45" s="16"/>
      <c r="G45" s="21"/>
      <c r="H45" s="17"/>
      <c r="I45" s="42"/>
    </row>
    <row r="46" spans="1:9" s="13" customFormat="1" ht="30" x14ac:dyDescent="0.25">
      <c r="A46" s="41" t="s">
        <v>98</v>
      </c>
      <c r="B46" s="14" t="s">
        <v>99</v>
      </c>
      <c r="C46" s="15" t="s">
        <v>32</v>
      </c>
      <c r="D46" s="16">
        <v>1</v>
      </c>
      <c r="E46" s="16">
        <v>0.67</v>
      </c>
      <c r="F46" s="16">
        <v>0.33</v>
      </c>
      <c r="G46" s="11">
        <v>0</v>
      </c>
      <c r="H46" s="17">
        <f t="shared" ref="H46" si="10">ROUND(E46*G46,2)</f>
        <v>0</v>
      </c>
      <c r="I46" s="42">
        <f t="shared" ref="I46" si="11">ROUND(F46*G46,2)</f>
        <v>0</v>
      </c>
    </row>
    <row r="47" spans="1:9" s="13" customFormat="1" ht="30" x14ac:dyDescent="0.25">
      <c r="A47" s="41" t="s">
        <v>100</v>
      </c>
      <c r="B47" s="14" t="s">
        <v>101</v>
      </c>
      <c r="C47" s="15" t="s">
        <v>32</v>
      </c>
      <c r="D47" s="16">
        <v>2</v>
      </c>
      <c r="E47" s="16">
        <v>2</v>
      </c>
      <c r="F47" s="16"/>
      <c r="G47" s="11">
        <v>0</v>
      </c>
      <c r="H47" s="17">
        <f t="shared" ref="H47" si="12">ROUND(E47*G47,2)</f>
        <v>0</v>
      </c>
      <c r="I47" s="42">
        <f t="shared" ref="I47" si="13">ROUND(F47*G47,2)</f>
        <v>0</v>
      </c>
    </row>
    <row r="48" spans="1:9" s="13" customFormat="1" x14ac:dyDescent="0.25">
      <c r="A48" s="43" t="s">
        <v>102</v>
      </c>
      <c r="B48" s="20" t="s">
        <v>103</v>
      </c>
      <c r="C48" s="15"/>
      <c r="D48" s="16"/>
      <c r="E48" s="16"/>
      <c r="F48" s="16"/>
      <c r="G48" s="21"/>
      <c r="H48" s="17"/>
      <c r="I48" s="42"/>
    </row>
    <row r="49" spans="1:9" s="13" customFormat="1" ht="30" x14ac:dyDescent="0.25">
      <c r="A49" s="41" t="s">
        <v>104</v>
      </c>
      <c r="B49" s="14" t="s">
        <v>105</v>
      </c>
      <c r="C49" s="15" t="s">
        <v>41</v>
      </c>
      <c r="D49" s="16">
        <v>2</v>
      </c>
      <c r="E49" s="16"/>
      <c r="F49" s="16">
        <v>2</v>
      </c>
      <c r="G49" s="11">
        <v>0</v>
      </c>
      <c r="H49" s="17">
        <f>ROUND(E49*G49,2)</f>
        <v>0</v>
      </c>
      <c r="I49" s="42">
        <f>ROUND(F49*G49,2)</f>
        <v>0</v>
      </c>
    </row>
    <row r="50" spans="1:9" s="13" customFormat="1" x14ac:dyDescent="0.25">
      <c r="A50" s="43" t="s">
        <v>106</v>
      </c>
      <c r="B50" s="20" t="s">
        <v>107</v>
      </c>
      <c r="C50" s="15"/>
      <c r="D50" s="16"/>
      <c r="E50" s="16"/>
      <c r="F50" s="16"/>
      <c r="G50" s="21"/>
      <c r="H50" s="17"/>
      <c r="I50" s="42"/>
    </row>
    <row r="51" spans="1:9" s="13" customFormat="1" x14ac:dyDescent="0.25">
      <c r="A51" s="41" t="s">
        <v>108</v>
      </c>
      <c r="B51" s="23" t="s">
        <v>109</v>
      </c>
      <c r="C51" s="15" t="s">
        <v>41</v>
      </c>
      <c r="D51" s="16">
        <v>1</v>
      </c>
      <c r="E51" s="16">
        <v>0.67</v>
      </c>
      <c r="F51" s="16">
        <v>0.33</v>
      </c>
      <c r="G51" s="11">
        <v>0</v>
      </c>
      <c r="H51" s="17">
        <f t="shared" ref="H51" si="14">ROUND(E51*G51,2)</f>
        <v>0</v>
      </c>
      <c r="I51" s="42">
        <f t="shared" ref="I51" si="15">ROUND(F51*G51,2)</f>
        <v>0</v>
      </c>
    </row>
    <row r="52" spans="1:9" s="13" customFormat="1" x14ac:dyDescent="0.25">
      <c r="A52" s="41" t="s">
        <v>110</v>
      </c>
      <c r="B52" s="23" t="s">
        <v>111</v>
      </c>
      <c r="C52" s="24" t="s">
        <v>32</v>
      </c>
      <c r="D52" s="16">
        <v>1</v>
      </c>
      <c r="E52" s="16">
        <v>1</v>
      </c>
      <c r="F52" s="16"/>
      <c r="G52" s="11">
        <v>0</v>
      </c>
      <c r="H52" s="17">
        <f t="shared" ref="H52:H61" si="16">ROUND(E52*G52,2)</f>
        <v>0</v>
      </c>
      <c r="I52" s="42">
        <f t="shared" ref="I52:I61" si="17">ROUND(F52*G52,2)</f>
        <v>0</v>
      </c>
    </row>
    <row r="53" spans="1:9" s="13" customFormat="1" ht="30" x14ac:dyDescent="0.25">
      <c r="A53" s="41" t="s">
        <v>112</v>
      </c>
      <c r="B53" s="23" t="s">
        <v>113</v>
      </c>
      <c r="C53" s="24" t="s">
        <v>32</v>
      </c>
      <c r="D53" s="16">
        <v>1</v>
      </c>
      <c r="E53" s="16">
        <v>1</v>
      </c>
      <c r="F53" s="16"/>
      <c r="G53" s="11">
        <v>0</v>
      </c>
      <c r="H53" s="17">
        <f t="shared" si="16"/>
        <v>0</v>
      </c>
      <c r="I53" s="42">
        <f t="shared" si="17"/>
        <v>0</v>
      </c>
    </row>
    <row r="54" spans="1:9" s="13" customFormat="1" x14ac:dyDescent="0.25">
      <c r="A54" s="41" t="s">
        <v>114</v>
      </c>
      <c r="B54" s="23" t="s">
        <v>115</v>
      </c>
      <c r="C54" s="15" t="s">
        <v>41</v>
      </c>
      <c r="D54" s="16">
        <v>1</v>
      </c>
      <c r="E54" s="16">
        <v>0.67</v>
      </c>
      <c r="F54" s="16">
        <v>0.33</v>
      </c>
      <c r="G54" s="11">
        <v>0</v>
      </c>
      <c r="H54" s="17">
        <f t="shared" si="16"/>
        <v>0</v>
      </c>
      <c r="I54" s="42">
        <f t="shared" si="17"/>
        <v>0</v>
      </c>
    </row>
    <row r="55" spans="1:9" s="13" customFormat="1" ht="30" x14ac:dyDescent="0.25">
      <c r="A55" s="41" t="s">
        <v>116</v>
      </c>
      <c r="B55" s="23" t="s">
        <v>117</v>
      </c>
      <c r="C55" s="15" t="s">
        <v>41</v>
      </c>
      <c r="D55" s="16">
        <v>1</v>
      </c>
      <c r="E55" s="16">
        <v>0.67</v>
      </c>
      <c r="F55" s="16">
        <v>0.33</v>
      </c>
      <c r="G55" s="11">
        <v>0</v>
      </c>
      <c r="H55" s="17">
        <f t="shared" si="16"/>
        <v>0</v>
      </c>
      <c r="I55" s="42">
        <f t="shared" si="17"/>
        <v>0</v>
      </c>
    </row>
    <row r="56" spans="1:9" s="13" customFormat="1" x14ac:dyDescent="0.25">
      <c r="A56" s="41" t="s">
        <v>118</v>
      </c>
      <c r="B56" s="23" t="s">
        <v>119</v>
      </c>
      <c r="C56" s="15" t="s">
        <v>41</v>
      </c>
      <c r="D56" s="16">
        <v>1</v>
      </c>
      <c r="E56" s="16">
        <v>0.67</v>
      </c>
      <c r="F56" s="16">
        <v>0.33</v>
      </c>
      <c r="G56" s="11">
        <v>0</v>
      </c>
      <c r="H56" s="17">
        <f t="shared" si="16"/>
        <v>0</v>
      </c>
      <c r="I56" s="42">
        <f t="shared" si="17"/>
        <v>0</v>
      </c>
    </row>
    <row r="57" spans="1:9" s="13" customFormat="1" x14ac:dyDescent="0.25">
      <c r="A57" s="41" t="s">
        <v>120</v>
      </c>
      <c r="B57" s="14" t="s">
        <v>121</v>
      </c>
      <c r="C57" s="15" t="s">
        <v>41</v>
      </c>
      <c r="D57" s="16">
        <v>1</v>
      </c>
      <c r="E57" s="16">
        <v>0.67</v>
      </c>
      <c r="F57" s="16">
        <v>0.33</v>
      </c>
      <c r="G57" s="11">
        <v>0</v>
      </c>
      <c r="H57" s="17">
        <f t="shared" si="16"/>
        <v>0</v>
      </c>
      <c r="I57" s="42">
        <f t="shared" si="17"/>
        <v>0</v>
      </c>
    </row>
    <row r="58" spans="1:9" s="13" customFormat="1" x14ac:dyDescent="0.25">
      <c r="A58" s="41" t="s">
        <v>122</v>
      </c>
      <c r="B58" s="14" t="s">
        <v>123</v>
      </c>
      <c r="C58" s="15" t="s">
        <v>41</v>
      </c>
      <c r="D58" s="16">
        <v>1</v>
      </c>
      <c r="E58" s="16">
        <v>0.67</v>
      </c>
      <c r="F58" s="16">
        <v>0.33</v>
      </c>
      <c r="G58" s="11">
        <v>0</v>
      </c>
      <c r="H58" s="17">
        <f t="shared" si="16"/>
        <v>0</v>
      </c>
      <c r="I58" s="42">
        <f t="shared" si="17"/>
        <v>0</v>
      </c>
    </row>
    <row r="59" spans="1:9" s="13" customFormat="1" x14ac:dyDescent="0.25">
      <c r="A59" s="41" t="s">
        <v>124</v>
      </c>
      <c r="B59" s="14" t="s">
        <v>125</v>
      </c>
      <c r="C59" s="15" t="s">
        <v>32</v>
      </c>
      <c r="D59" s="16">
        <v>2</v>
      </c>
      <c r="E59" s="16">
        <v>1</v>
      </c>
      <c r="F59" s="16">
        <v>1</v>
      </c>
      <c r="G59" s="11">
        <v>0</v>
      </c>
      <c r="H59" s="17">
        <f t="shared" si="16"/>
        <v>0</v>
      </c>
      <c r="I59" s="42">
        <f t="shared" si="17"/>
        <v>0</v>
      </c>
    </row>
    <row r="60" spans="1:9" s="13" customFormat="1" x14ac:dyDescent="0.25">
      <c r="A60" s="41" t="s">
        <v>126</v>
      </c>
      <c r="B60" s="14" t="s">
        <v>127</v>
      </c>
      <c r="C60" s="15" t="s">
        <v>32</v>
      </c>
      <c r="D60" s="16">
        <v>2</v>
      </c>
      <c r="E60" s="16">
        <v>1</v>
      </c>
      <c r="F60" s="16">
        <v>1</v>
      </c>
      <c r="G60" s="11">
        <v>0</v>
      </c>
      <c r="H60" s="17">
        <f t="shared" si="16"/>
        <v>0</v>
      </c>
      <c r="I60" s="42">
        <f t="shared" si="17"/>
        <v>0</v>
      </c>
    </row>
    <row r="61" spans="1:9" s="13" customFormat="1" ht="16.5" thickBot="1" x14ac:dyDescent="0.3">
      <c r="A61" s="58" t="s">
        <v>128</v>
      </c>
      <c r="B61" s="59" t="s">
        <v>129</v>
      </c>
      <c r="C61" s="60" t="s">
        <v>32</v>
      </c>
      <c r="D61" s="61">
        <v>2</v>
      </c>
      <c r="E61" s="61">
        <v>1</v>
      </c>
      <c r="F61" s="61">
        <v>1</v>
      </c>
      <c r="G61" s="11">
        <v>0</v>
      </c>
      <c r="H61" s="17">
        <f t="shared" si="16"/>
        <v>0</v>
      </c>
      <c r="I61" s="42">
        <f t="shared" si="17"/>
        <v>0</v>
      </c>
    </row>
    <row r="62" spans="1:9" s="13" customFormat="1" ht="17.25" hidden="1" thickTop="1" thickBot="1" x14ac:dyDescent="0.3">
      <c r="A62" s="44">
        <v>64</v>
      </c>
      <c r="B62" s="35"/>
      <c r="C62" s="36" t="s">
        <v>130</v>
      </c>
      <c r="D62" s="37" t="e">
        <f>SUM(#REF!)</f>
        <v>#REF!</v>
      </c>
      <c r="E62" s="37" t="e">
        <f>SUM(#REF!)</f>
        <v>#REF!</v>
      </c>
      <c r="F62" s="37" t="e">
        <f>SUM(#REF!)</f>
        <v>#REF!</v>
      </c>
      <c r="G62" s="45"/>
      <c r="H62" s="45"/>
      <c r="I62" s="46"/>
    </row>
    <row r="63" spans="1:9" ht="16.5" thickBot="1" x14ac:dyDescent="0.3">
      <c r="A63" s="65"/>
      <c r="B63" s="66"/>
      <c r="C63" s="67"/>
      <c r="D63" s="67"/>
      <c r="E63" s="67"/>
      <c r="F63" s="68"/>
      <c r="G63" s="70" t="s">
        <v>131</v>
      </c>
      <c r="H63" s="69">
        <f>SUM(H3:H61)</f>
        <v>0</v>
      </c>
      <c r="I63" s="69">
        <f>SUM(I3:I61)</f>
        <v>0</v>
      </c>
    </row>
  </sheetData>
  <phoneticPr fontId="3" type="noConversion"/>
  <conditionalFormatting sqref="B1:B2 D1:D2 A3 A18 A32 A61:A62">
    <cfRule type="expression" dxfId="69" priority="47">
      <formula>CELL("protect", INDIRECT(ADDRESS(ROW(),COLUMN())))=0</formula>
    </cfRule>
  </conditionalFormatting>
  <conditionalFormatting sqref="A1:A2">
    <cfRule type="expression" dxfId="68" priority="46">
      <formula>CELL("protect", INDIRECT(ADDRESS(ROW(),COLUMN())))=0</formula>
    </cfRule>
  </conditionalFormatting>
  <conditionalFormatting sqref="C1:C2">
    <cfRule type="expression" dxfId="67" priority="45">
      <formula>CELL("protect", INDIRECT(ADDRESS(ROW(),COLUMN())))=0</formula>
    </cfRule>
  </conditionalFormatting>
  <conditionalFormatting sqref="A63 G1:G2 I1 I63">
    <cfRule type="expression" dxfId="66" priority="35">
      <formula>CELL("protect", INDIRECT(ADDRESS(ROW(),COLUMN())))=0</formula>
    </cfRule>
  </conditionalFormatting>
  <conditionalFormatting sqref="E1:E2">
    <cfRule type="expression" dxfId="65" priority="34">
      <formula>CELL("protect", INDIRECT(ADDRESS(ROW(),COLUMN())))=0</formula>
    </cfRule>
  </conditionalFormatting>
  <conditionalFormatting sqref="F1:F2">
    <cfRule type="expression" dxfId="64" priority="33">
      <formula>CELL("protect", INDIRECT(ADDRESS(ROW(),COLUMN())))=0</formula>
    </cfRule>
  </conditionalFormatting>
  <conditionalFormatting sqref="H1 H63">
    <cfRule type="expression" dxfId="63" priority="32">
      <formula>CELL("protect", INDIRECT(ADDRESS(ROW(),COLUMN())))=0</formula>
    </cfRule>
  </conditionalFormatting>
  <conditionalFormatting sqref="H2">
    <cfRule type="expression" dxfId="62" priority="31">
      <formula>CELL("protect", INDIRECT(ADDRESS(ROW(),COLUMN())))=0</formula>
    </cfRule>
  </conditionalFormatting>
  <conditionalFormatting sqref="I2">
    <cfRule type="expression" dxfId="61" priority="30">
      <formula>CELL("protect", INDIRECT(ADDRESS(ROW(),COLUMN())))=0</formula>
    </cfRule>
  </conditionalFormatting>
  <conditionalFormatting sqref="A49">
    <cfRule type="expression" dxfId="60" priority="7">
      <formula>CELL("protect", INDIRECT(ADDRESS(ROW(),COLUMN())))=0</formula>
    </cfRule>
  </conditionalFormatting>
  <conditionalFormatting sqref="A39">
    <cfRule type="expression" dxfId="59" priority="6">
      <formula>CELL("protect", INDIRECT(ADDRESS(ROW(),COLUMN())))=0</formula>
    </cfRule>
  </conditionalFormatting>
  <conditionalFormatting sqref="A45">
    <cfRule type="expression" dxfId="58" priority="5">
      <formula>CELL("protect", INDIRECT(ADDRESS(ROW(),COLUMN())))=0</formula>
    </cfRule>
  </conditionalFormatting>
  <conditionalFormatting sqref="A48">
    <cfRule type="expression" dxfId="57" priority="4">
      <formula>CELL("protect", INDIRECT(ADDRESS(ROW(),COLUMN())))=0</formula>
    </cfRule>
  </conditionalFormatting>
  <conditionalFormatting sqref="A50">
    <cfRule type="expression" dxfId="56" priority="3">
      <formula>CELL("protect", INDIRECT(ADDRESS(ROW(),COLUMN())))=0</formula>
    </cfRule>
  </conditionalFormatting>
  <conditionalFormatting sqref="A51:A60">
    <cfRule type="expression" dxfId="55" priority="2">
      <formula>CELL("protect", INDIRECT(ADDRESS(ROW(),COLUMN())))=0</formula>
    </cfRule>
  </conditionalFormatting>
  <conditionalFormatting sqref="B63">
    <cfRule type="expression" dxfId="54" priority="1">
      <formula>CELL("protect", INDIRECT(ADDRESS(ROW(),COLUMN())))=0</formula>
    </cfRule>
  </conditionalFormatting>
  <dataValidations count="2">
    <dataValidation type="custom" showInputMessage="1" showErrorMessage="1" errorTitle="Nepravilen vnos cene" error="Cena mora biti nenegativno število z največ dvema decimalkama!" sqref="G3 G18 G32 G39 G45 G48 G50">
      <formula1>AND(ISNUMBER(G3),G3&gt;=0,(G3*100)-INT(G3*100)=0,NOT(ISBLANK(G3)))</formula1>
    </dataValidation>
    <dataValidation type="custom" showErrorMessage="1" errorTitle="Nepravilen vnos cene" error="Cena mora biti nenegativno število z največ dvema decimalkama!" sqref="G46:G47 G51:G61 G19:G31 G33:G38 G40:G44 G49 G4:G17">
      <formula1>AND(ISNUMBER(G4),G4&gt;=0,ROUND(G4*100,6)-INT(G4*100)=0,NOT(ISBLANK(G4)))</formula1>
    </dataValidation>
  </dataValidations>
  <printOptions horizontalCentered="1"/>
  <pageMargins left="0.78740157480314965" right="0.39370078740157483" top="1.1811023622047245" bottom="0.98425196850393704" header="0.19685039370078741" footer="0.19685039370078741"/>
  <pageSetup paperSize="9" scale="79" orientation="landscape" r:id="rId1"/>
  <headerFooter>
    <oddHeader>&amp;L&amp;"Arial,Običajno"&amp;12RTP 110/20 kV Izola&amp;R&amp;G</oddHeader>
    <oddFooter>&amp;L&amp;"Arial,Običajno"&amp;12DZR: 110 kV GIS stikališče
Datoteka: &amp;F&amp;R&amp;"Arial,Običajno"&amp;12 Stran: &amp;P od  &amp;N</oddFooter>
  </headerFooter>
  <rowBreaks count="2" manualBreakCount="2">
    <brk id="26" max="8" man="1"/>
    <brk id="49" max="8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Normal="100" zoomScaleSheetLayoutView="100" workbookViewId="0">
      <selection activeCell="I19" sqref="I19"/>
    </sheetView>
  </sheetViews>
  <sheetFormatPr defaultColWidth="9.140625" defaultRowHeight="15.75" x14ac:dyDescent="0.25"/>
  <cols>
    <col min="1" max="1" width="9.140625" style="26" customWidth="1"/>
    <col min="2" max="2" width="71.42578125" style="27" customWidth="1"/>
    <col min="3" max="3" width="11.7109375" style="25" customWidth="1"/>
    <col min="4" max="4" width="9.7109375" style="33" customWidth="1"/>
    <col min="5" max="6" width="10.140625" style="33" customWidth="1"/>
    <col min="7" max="7" width="15.7109375" style="25" customWidth="1"/>
    <col min="8" max="8" width="14.85546875" style="25" customWidth="1"/>
    <col min="9" max="9" width="14.7109375" style="25" customWidth="1"/>
    <col min="10" max="16384" width="9.140625" style="25"/>
  </cols>
  <sheetData>
    <row r="1" spans="1:9" s="12" customFormat="1" ht="40.5" customHeight="1" x14ac:dyDescent="0.25">
      <c r="A1" s="49" t="s">
        <v>1</v>
      </c>
      <c r="B1" s="50" t="s">
        <v>18</v>
      </c>
      <c r="C1" s="50" t="s">
        <v>19</v>
      </c>
      <c r="D1" s="50" t="s">
        <v>20</v>
      </c>
      <c r="E1" s="51" t="s">
        <v>21</v>
      </c>
      <c r="F1" s="51" t="s">
        <v>22</v>
      </c>
      <c r="G1" s="51" t="s">
        <v>23</v>
      </c>
      <c r="H1" s="51" t="s">
        <v>24</v>
      </c>
      <c r="I1" s="52" t="s">
        <v>25</v>
      </c>
    </row>
    <row r="2" spans="1:9" s="12" customFormat="1" x14ac:dyDescent="0.25">
      <c r="A2" s="53" t="s">
        <v>132</v>
      </c>
      <c r="B2" s="54" t="s">
        <v>133</v>
      </c>
      <c r="C2" s="55"/>
      <c r="D2" s="55"/>
      <c r="E2" s="55"/>
      <c r="F2" s="55"/>
      <c r="G2" s="55"/>
      <c r="H2" s="55"/>
      <c r="I2" s="73"/>
    </row>
    <row r="3" spans="1:9" s="13" customFormat="1" x14ac:dyDescent="0.25">
      <c r="A3" s="41" t="s">
        <v>134</v>
      </c>
      <c r="B3" s="14" t="s">
        <v>135</v>
      </c>
      <c r="C3" s="15" t="s">
        <v>32</v>
      </c>
      <c r="D3" s="16">
        <v>1</v>
      </c>
      <c r="E3" s="16"/>
      <c r="F3" s="16">
        <v>1</v>
      </c>
      <c r="G3" s="11">
        <v>0</v>
      </c>
      <c r="H3" s="17">
        <f>ROUND(E3*G3,2)</f>
        <v>0</v>
      </c>
      <c r="I3" s="42">
        <f>ROUND(F3*G3,2)</f>
        <v>0</v>
      </c>
    </row>
    <row r="4" spans="1:9" s="13" customFormat="1" x14ac:dyDescent="0.25">
      <c r="A4" s="41" t="s">
        <v>136</v>
      </c>
      <c r="B4" s="14" t="s">
        <v>137</v>
      </c>
      <c r="C4" s="15" t="s">
        <v>32</v>
      </c>
      <c r="D4" s="16">
        <v>1</v>
      </c>
      <c r="E4" s="16"/>
      <c r="F4" s="16">
        <v>1</v>
      </c>
      <c r="G4" s="11">
        <v>0</v>
      </c>
      <c r="H4" s="17">
        <f t="shared" ref="H4:H18" si="0">ROUND(E4*G4,2)</f>
        <v>0</v>
      </c>
      <c r="I4" s="42">
        <f t="shared" ref="I4:I18" si="1">ROUND(F4*G4,2)</f>
        <v>0</v>
      </c>
    </row>
    <row r="5" spans="1:9" s="13" customFormat="1" x14ac:dyDescent="0.25">
      <c r="A5" s="41" t="s">
        <v>138</v>
      </c>
      <c r="B5" s="14" t="s">
        <v>139</v>
      </c>
      <c r="C5" s="15" t="s">
        <v>32</v>
      </c>
      <c r="D5" s="16">
        <v>1</v>
      </c>
      <c r="E5" s="16">
        <v>1</v>
      </c>
      <c r="F5" s="16"/>
      <c r="G5" s="11">
        <v>0</v>
      </c>
      <c r="H5" s="17">
        <f>ROUND(E5*G5,2)</f>
        <v>0</v>
      </c>
      <c r="I5" s="42">
        <f>ROUND(F5*G5,2)</f>
        <v>0</v>
      </c>
    </row>
    <row r="6" spans="1:9" s="13" customFormat="1" x14ac:dyDescent="0.25">
      <c r="A6" s="41" t="s">
        <v>140</v>
      </c>
      <c r="B6" s="14" t="s">
        <v>141</v>
      </c>
      <c r="C6" s="15" t="s">
        <v>32</v>
      </c>
      <c r="D6" s="16">
        <v>1</v>
      </c>
      <c r="E6" s="16">
        <v>1</v>
      </c>
      <c r="F6" s="16"/>
      <c r="G6" s="11">
        <v>0</v>
      </c>
      <c r="H6" s="17">
        <f t="shared" ref="H6" si="2">ROUND(E6*G6,2)</f>
        <v>0</v>
      </c>
      <c r="I6" s="42">
        <f t="shared" ref="I6" si="3">ROUND(F6*G6,2)</f>
        <v>0</v>
      </c>
    </row>
    <row r="7" spans="1:9" s="13" customFormat="1" x14ac:dyDescent="0.25">
      <c r="A7" s="41" t="s">
        <v>142</v>
      </c>
      <c r="B7" s="14" t="s">
        <v>143</v>
      </c>
      <c r="C7" s="15" t="s">
        <v>32</v>
      </c>
      <c r="D7" s="16">
        <v>1</v>
      </c>
      <c r="E7" s="16">
        <v>1</v>
      </c>
      <c r="F7" s="16"/>
      <c r="G7" s="11">
        <v>0</v>
      </c>
      <c r="H7" s="17">
        <f t="shared" si="0"/>
        <v>0</v>
      </c>
      <c r="I7" s="42">
        <f t="shared" si="1"/>
        <v>0</v>
      </c>
    </row>
    <row r="8" spans="1:9" s="13" customFormat="1" x14ac:dyDescent="0.25">
      <c r="A8" s="41" t="s">
        <v>144</v>
      </c>
      <c r="B8" s="14" t="s">
        <v>145</v>
      </c>
      <c r="C8" s="15" t="s">
        <v>32</v>
      </c>
      <c r="D8" s="16">
        <v>1</v>
      </c>
      <c r="E8" s="16">
        <v>1</v>
      </c>
      <c r="F8" s="16"/>
      <c r="G8" s="11">
        <v>0</v>
      </c>
      <c r="H8" s="17">
        <f t="shared" si="0"/>
        <v>0</v>
      </c>
      <c r="I8" s="42">
        <f t="shared" si="1"/>
        <v>0</v>
      </c>
    </row>
    <row r="9" spans="1:9" s="13" customFormat="1" x14ac:dyDescent="0.25">
      <c r="A9" s="41" t="s">
        <v>146</v>
      </c>
      <c r="B9" s="14" t="s">
        <v>147</v>
      </c>
      <c r="C9" s="15" t="s">
        <v>32</v>
      </c>
      <c r="D9" s="16">
        <v>2</v>
      </c>
      <c r="E9" s="16">
        <v>1</v>
      </c>
      <c r="F9" s="16">
        <v>1</v>
      </c>
      <c r="G9" s="11">
        <v>0</v>
      </c>
      <c r="H9" s="17">
        <f t="shared" si="0"/>
        <v>0</v>
      </c>
      <c r="I9" s="42">
        <f t="shared" si="1"/>
        <v>0</v>
      </c>
    </row>
    <row r="10" spans="1:9" s="13" customFormat="1" x14ac:dyDescent="0.25">
      <c r="A10" s="41" t="s">
        <v>148</v>
      </c>
      <c r="B10" s="14" t="s">
        <v>149</v>
      </c>
      <c r="C10" s="15" t="s">
        <v>32</v>
      </c>
      <c r="D10" s="16">
        <v>2</v>
      </c>
      <c r="E10" s="16">
        <v>1</v>
      </c>
      <c r="F10" s="16">
        <v>1</v>
      </c>
      <c r="G10" s="11">
        <v>0</v>
      </c>
      <c r="H10" s="17">
        <f t="shared" si="0"/>
        <v>0</v>
      </c>
      <c r="I10" s="42">
        <f t="shared" si="1"/>
        <v>0</v>
      </c>
    </row>
    <row r="11" spans="1:9" s="13" customFormat="1" x14ac:dyDescent="0.25">
      <c r="A11" s="41" t="s">
        <v>150</v>
      </c>
      <c r="B11" s="14" t="s">
        <v>151</v>
      </c>
      <c r="C11" s="15" t="s">
        <v>32</v>
      </c>
      <c r="D11" s="16">
        <v>2</v>
      </c>
      <c r="E11" s="16">
        <v>1</v>
      </c>
      <c r="F11" s="16">
        <v>1</v>
      </c>
      <c r="G11" s="11">
        <v>0</v>
      </c>
      <c r="H11" s="17">
        <f t="shared" si="0"/>
        <v>0</v>
      </c>
      <c r="I11" s="42">
        <f t="shared" si="1"/>
        <v>0</v>
      </c>
    </row>
    <row r="12" spans="1:9" s="13" customFormat="1" x14ac:dyDescent="0.25">
      <c r="A12" s="41" t="s">
        <v>152</v>
      </c>
      <c r="B12" s="14" t="s">
        <v>153</v>
      </c>
      <c r="C12" s="15" t="s">
        <v>32</v>
      </c>
      <c r="D12" s="16">
        <v>2</v>
      </c>
      <c r="E12" s="16">
        <v>1</v>
      </c>
      <c r="F12" s="16">
        <v>1</v>
      </c>
      <c r="G12" s="11">
        <v>0</v>
      </c>
      <c r="H12" s="17">
        <f t="shared" si="0"/>
        <v>0</v>
      </c>
      <c r="I12" s="42">
        <f t="shared" si="1"/>
        <v>0</v>
      </c>
    </row>
    <row r="13" spans="1:9" s="13" customFormat="1" x14ac:dyDescent="0.25">
      <c r="A13" s="41" t="s">
        <v>154</v>
      </c>
      <c r="B13" s="14" t="s">
        <v>155</v>
      </c>
      <c r="C13" s="15" t="s">
        <v>32</v>
      </c>
      <c r="D13" s="16">
        <v>2</v>
      </c>
      <c r="E13" s="16">
        <v>1</v>
      </c>
      <c r="F13" s="16">
        <v>1</v>
      </c>
      <c r="G13" s="11">
        <v>0</v>
      </c>
      <c r="H13" s="17">
        <f t="shared" ref="H13:H15" si="4">ROUND(E13*G13,2)</f>
        <v>0</v>
      </c>
      <c r="I13" s="42">
        <f t="shared" ref="I13:I15" si="5">ROUND(F13*G13,2)</f>
        <v>0</v>
      </c>
    </row>
    <row r="14" spans="1:9" s="13" customFormat="1" x14ac:dyDescent="0.25">
      <c r="A14" s="41" t="s">
        <v>156</v>
      </c>
      <c r="B14" s="14" t="s">
        <v>157</v>
      </c>
      <c r="C14" s="15" t="s">
        <v>32</v>
      </c>
      <c r="D14" s="16">
        <v>2</v>
      </c>
      <c r="E14" s="16">
        <v>1</v>
      </c>
      <c r="F14" s="16">
        <v>1</v>
      </c>
      <c r="G14" s="11">
        <v>0</v>
      </c>
      <c r="H14" s="17">
        <f t="shared" ref="H14" si="6">ROUND(E14*G14,2)</f>
        <v>0</v>
      </c>
      <c r="I14" s="42">
        <f t="shared" ref="I14" si="7">ROUND(F14*G14,2)</f>
        <v>0</v>
      </c>
    </row>
    <row r="15" spans="1:9" s="13" customFormat="1" x14ac:dyDescent="0.25">
      <c r="A15" s="41" t="s">
        <v>158</v>
      </c>
      <c r="B15" s="14" t="s">
        <v>159</v>
      </c>
      <c r="C15" s="15" t="s">
        <v>32</v>
      </c>
      <c r="D15" s="16">
        <v>1</v>
      </c>
      <c r="E15" s="16"/>
      <c r="F15" s="16">
        <v>1</v>
      </c>
      <c r="G15" s="11">
        <v>0</v>
      </c>
      <c r="H15" s="17">
        <f t="shared" si="4"/>
        <v>0</v>
      </c>
      <c r="I15" s="42">
        <f t="shared" si="5"/>
        <v>0</v>
      </c>
    </row>
    <row r="16" spans="1:9" s="13" customFormat="1" x14ac:dyDescent="0.25">
      <c r="A16" s="41" t="s">
        <v>160</v>
      </c>
      <c r="B16" s="14" t="s">
        <v>161</v>
      </c>
      <c r="C16" s="15" t="s">
        <v>32</v>
      </c>
      <c r="D16" s="16">
        <v>1</v>
      </c>
      <c r="E16" s="16">
        <v>1</v>
      </c>
      <c r="F16" s="16"/>
      <c r="G16" s="11">
        <v>0</v>
      </c>
      <c r="H16" s="17">
        <f t="shared" si="0"/>
        <v>0</v>
      </c>
      <c r="I16" s="42">
        <f t="shared" si="1"/>
        <v>0</v>
      </c>
    </row>
    <row r="17" spans="1:9" s="13" customFormat="1" x14ac:dyDescent="0.25">
      <c r="A17" s="41" t="s">
        <v>162</v>
      </c>
      <c r="B17" s="14" t="s">
        <v>163</v>
      </c>
      <c r="C17" s="15" t="s">
        <v>32</v>
      </c>
      <c r="D17" s="16">
        <v>1</v>
      </c>
      <c r="E17" s="16">
        <v>1</v>
      </c>
      <c r="F17" s="16"/>
      <c r="G17" s="11">
        <v>0</v>
      </c>
      <c r="H17" s="17">
        <f t="shared" ref="H17" si="8">ROUND(E17*G17,2)</f>
        <v>0</v>
      </c>
      <c r="I17" s="42">
        <f t="shared" ref="I17" si="9">ROUND(F17*G17,2)</f>
        <v>0</v>
      </c>
    </row>
    <row r="18" spans="1:9" s="13" customFormat="1" ht="16.5" thickBot="1" x14ac:dyDescent="0.3">
      <c r="A18" s="58" t="s">
        <v>164</v>
      </c>
      <c r="B18" s="59" t="s">
        <v>165</v>
      </c>
      <c r="C18" s="60" t="s">
        <v>32</v>
      </c>
      <c r="D18" s="61">
        <v>2</v>
      </c>
      <c r="E18" s="61">
        <v>1</v>
      </c>
      <c r="F18" s="61">
        <v>1</v>
      </c>
      <c r="G18" s="62">
        <v>0</v>
      </c>
      <c r="H18" s="63">
        <f t="shared" si="0"/>
        <v>0</v>
      </c>
      <c r="I18" s="64">
        <f t="shared" si="1"/>
        <v>0</v>
      </c>
    </row>
    <row r="19" spans="1:9" s="13" customFormat="1" ht="16.5" thickBot="1" x14ac:dyDescent="0.3">
      <c r="A19" s="72"/>
      <c r="B19" s="66"/>
      <c r="C19" s="67"/>
      <c r="D19" s="67"/>
      <c r="E19" s="67"/>
      <c r="F19" s="68"/>
      <c r="G19" s="70" t="s">
        <v>131</v>
      </c>
      <c r="H19" s="69">
        <f>SUM(H3:H18)</f>
        <v>0</v>
      </c>
      <c r="I19" s="69">
        <f>SUM(I3:I18)</f>
        <v>0</v>
      </c>
    </row>
    <row r="20" spans="1:9" s="13" customFormat="1" x14ac:dyDescent="0.25">
      <c r="A20" s="29"/>
      <c r="B20" s="30"/>
      <c r="D20" s="30"/>
      <c r="E20" s="30"/>
      <c r="F20" s="30"/>
    </row>
    <row r="21" spans="1:9" s="13" customFormat="1" x14ac:dyDescent="0.25">
      <c r="A21" s="29"/>
      <c r="B21" s="30"/>
      <c r="D21" s="30"/>
      <c r="E21" s="30"/>
      <c r="F21" s="30"/>
    </row>
    <row r="22" spans="1:9" s="13" customFormat="1" x14ac:dyDescent="0.25">
      <c r="A22" s="26"/>
      <c r="B22" s="31"/>
      <c r="D22" s="32"/>
      <c r="E22" s="32"/>
      <c r="F22" s="32"/>
    </row>
  </sheetData>
  <phoneticPr fontId="3" type="noConversion"/>
  <conditionalFormatting sqref="B1:B2 D2 G2 A19:B19 I19 I2 A3:A4 A7:A13">
    <cfRule type="expression" dxfId="53" priority="28">
      <formula>CELL("protect", INDIRECT(ADDRESS(ROW(),COLUMN())))=0</formula>
    </cfRule>
  </conditionalFormatting>
  <conditionalFormatting sqref="C2">
    <cfRule type="expression" dxfId="52" priority="27">
      <formula>CELL("protect", INDIRECT(ADDRESS(ROW(),COLUMN())))=0</formula>
    </cfRule>
  </conditionalFormatting>
  <conditionalFormatting sqref="A1:A2">
    <cfRule type="expression" dxfId="51" priority="26">
      <formula>CELL("protect", INDIRECT(ADDRESS(ROW(),COLUMN())))=0</formula>
    </cfRule>
  </conditionalFormatting>
  <conditionalFormatting sqref="F2">
    <cfRule type="expression" dxfId="50" priority="15">
      <formula>CELL("protect", INDIRECT(ADDRESS(ROW(),COLUMN())))=0</formula>
    </cfRule>
  </conditionalFormatting>
  <conditionalFormatting sqref="E2">
    <cfRule type="expression" dxfId="49" priority="14">
      <formula>CELL("protect", INDIRECT(ADDRESS(ROW(),COLUMN())))=0</formula>
    </cfRule>
  </conditionalFormatting>
  <conditionalFormatting sqref="H19 H2">
    <cfRule type="expression" dxfId="48" priority="13">
      <formula>CELL("protect", INDIRECT(ADDRESS(ROW(),COLUMN())))=0</formula>
    </cfRule>
  </conditionalFormatting>
  <conditionalFormatting sqref="A14:A16 A18">
    <cfRule type="expression" dxfId="47" priority="10">
      <formula>CELL("protect", INDIRECT(ADDRESS(ROW(),COLUMN())))=0</formula>
    </cfRule>
  </conditionalFormatting>
  <conditionalFormatting sqref="A6">
    <cfRule type="expression" dxfId="46" priority="9">
      <formula>CELL("protect", INDIRECT(ADDRESS(ROW(),COLUMN())))=0</formula>
    </cfRule>
  </conditionalFormatting>
  <conditionalFormatting sqref="A5">
    <cfRule type="expression" dxfId="45" priority="8">
      <formula>CELL("protect", INDIRECT(ADDRESS(ROW(),COLUMN())))=0</formula>
    </cfRule>
  </conditionalFormatting>
  <conditionalFormatting sqref="A17">
    <cfRule type="expression" dxfId="44" priority="7">
      <formula>CELL("protect", INDIRECT(ADDRESS(ROW(),COLUMN())))=0</formula>
    </cfRule>
  </conditionalFormatting>
  <conditionalFormatting sqref="D1">
    <cfRule type="expression" dxfId="43" priority="6">
      <formula>CELL("protect", INDIRECT(ADDRESS(ROW(),COLUMN())))=0</formula>
    </cfRule>
  </conditionalFormatting>
  <conditionalFormatting sqref="C1">
    <cfRule type="expression" dxfId="42" priority="5">
      <formula>CELL("protect", INDIRECT(ADDRESS(ROW(),COLUMN())))=0</formula>
    </cfRule>
  </conditionalFormatting>
  <conditionalFormatting sqref="G1 I1">
    <cfRule type="expression" dxfId="41" priority="4">
      <formula>CELL("protect", INDIRECT(ADDRESS(ROW(),COLUMN())))=0</formula>
    </cfRule>
  </conditionalFormatting>
  <conditionalFormatting sqref="E1">
    <cfRule type="expression" dxfId="40" priority="3">
      <formula>CELL("protect", INDIRECT(ADDRESS(ROW(),COLUMN())))=0</formula>
    </cfRule>
  </conditionalFormatting>
  <conditionalFormatting sqref="F1">
    <cfRule type="expression" dxfId="39" priority="2">
      <formula>CELL("protect", INDIRECT(ADDRESS(ROW(),COLUMN())))=0</formula>
    </cfRule>
  </conditionalFormatting>
  <conditionalFormatting sqref="H1">
    <cfRule type="expression" dxfId="38" priority="1">
      <formula>CELL("protect", INDIRECT(ADDRESS(ROW(),COLUMN())))=0</formula>
    </cfRule>
  </conditionalFormatting>
  <dataValidations count="1">
    <dataValidation type="custom" showErrorMessage="1" errorTitle="Nepravilen vnos cene" error="Cena mora biti nenegativno število z največ dvema decimalkama!" sqref="G3:G18">
      <formula1>AND(ISNUMBER(G3),G3&gt;=0,ROUND(G3*100,6)-INT(G3*100)=0,NOT(ISBLANK(G3)))</formula1>
    </dataValidation>
  </dataValidations>
  <printOptions horizontalCentered="1"/>
  <pageMargins left="0.78740157480314965" right="0.39370078740157483" top="1.1811023622047245" bottom="0.98425196850393704" header="0.19685039370078741" footer="0.19685039370078741"/>
  <pageSetup paperSize="9" scale="79" orientation="landscape" r:id="rId1"/>
  <headerFooter>
    <oddHeader>&amp;L&amp;"Arial,Običajno"&amp;12RTP 110/20 kV Izola&amp;R&amp;G</oddHeader>
    <oddFooter>&amp;L&amp;"Arial,Običajno"&amp;12DZR: 110 kV GIS stikališče
Datoteka: &amp;F&amp;R&amp;"Arial,Običajno"&amp;12 Stran: &amp;P od 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view="pageBreakPreview" zoomScaleNormal="100" zoomScaleSheetLayoutView="100" workbookViewId="0">
      <selection activeCell="G4" sqref="G4"/>
    </sheetView>
  </sheetViews>
  <sheetFormatPr defaultColWidth="9.140625" defaultRowHeight="15.75" x14ac:dyDescent="0.25"/>
  <cols>
    <col min="1" max="1" width="9.140625" style="26" customWidth="1"/>
    <col min="2" max="2" width="71.42578125" style="27" customWidth="1"/>
    <col min="3" max="3" width="11.7109375" style="25" customWidth="1"/>
    <col min="4" max="4" width="9.7109375" style="33" customWidth="1"/>
    <col min="5" max="6" width="10.140625" style="33" customWidth="1"/>
    <col min="7" max="7" width="15.7109375" style="25" customWidth="1"/>
    <col min="8" max="8" width="14.85546875" style="25" customWidth="1"/>
    <col min="9" max="9" width="14.7109375" style="25" customWidth="1"/>
    <col min="10" max="16384" width="9.140625" style="25"/>
  </cols>
  <sheetData>
    <row r="1" spans="1:9" s="12" customFormat="1" ht="40.5" customHeight="1" x14ac:dyDescent="0.25">
      <c r="A1" s="49" t="s">
        <v>1</v>
      </c>
      <c r="B1" s="50" t="s">
        <v>18</v>
      </c>
      <c r="C1" s="50" t="s">
        <v>19</v>
      </c>
      <c r="D1" s="50" t="s">
        <v>20</v>
      </c>
      <c r="E1" s="51" t="s">
        <v>21</v>
      </c>
      <c r="F1" s="51" t="s">
        <v>22</v>
      </c>
      <c r="G1" s="51" t="s">
        <v>23</v>
      </c>
      <c r="H1" s="51" t="s">
        <v>24</v>
      </c>
      <c r="I1" s="52" t="s">
        <v>25</v>
      </c>
    </row>
    <row r="2" spans="1:9" s="12" customFormat="1" x14ac:dyDescent="0.25">
      <c r="A2" s="53" t="s">
        <v>5</v>
      </c>
      <c r="B2" s="54" t="s">
        <v>166</v>
      </c>
      <c r="C2" s="55"/>
      <c r="D2" s="55"/>
      <c r="E2" s="55"/>
      <c r="F2" s="55"/>
      <c r="G2" s="55"/>
      <c r="H2" s="55"/>
      <c r="I2" s="73"/>
    </row>
    <row r="3" spans="1:9" s="13" customFormat="1" ht="45.75" thickBot="1" x14ac:dyDescent="0.3">
      <c r="A3" s="41" t="s">
        <v>167</v>
      </c>
      <c r="B3" s="14" t="s">
        <v>168</v>
      </c>
      <c r="C3" s="15" t="s">
        <v>130</v>
      </c>
      <c r="D3" s="16">
        <v>600</v>
      </c>
      <c r="E3" s="16"/>
      <c r="F3" s="16">
        <v>1</v>
      </c>
      <c r="G3" s="11">
        <v>0</v>
      </c>
      <c r="H3" s="17">
        <f>ROUND(E3*G3,2)</f>
        <v>0</v>
      </c>
      <c r="I3" s="42">
        <f>ROUND(F3*G3,2)</f>
        <v>0</v>
      </c>
    </row>
    <row r="4" spans="1:9" s="13" customFormat="1" ht="16.5" thickBot="1" x14ac:dyDescent="0.3">
      <c r="A4" s="72"/>
      <c r="B4" s="66"/>
      <c r="C4" s="67"/>
      <c r="D4" s="67"/>
      <c r="E4" s="67"/>
      <c r="F4" s="68"/>
      <c r="G4" s="70" t="s">
        <v>131</v>
      </c>
      <c r="H4" s="69">
        <f>SUM(H3:H3)</f>
        <v>0</v>
      </c>
      <c r="I4" s="69">
        <f>SUM(I3:I3)</f>
        <v>0</v>
      </c>
    </row>
    <row r="5" spans="1:9" s="13" customFormat="1" x14ac:dyDescent="0.25">
      <c r="A5" s="29"/>
      <c r="B5" s="30"/>
      <c r="D5" s="30"/>
      <c r="E5" s="30"/>
      <c r="F5" s="30"/>
    </row>
    <row r="6" spans="1:9" s="13" customFormat="1" x14ac:dyDescent="0.25">
      <c r="A6" s="29"/>
      <c r="B6" s="30"/>
      <c r="D6" s="30"/>
      <c r="E6" s="30"/>
      <c r="F6" s="30"/>
    </row>
    <row r="7" spans="1:9" s="13" customFormat="1" x14ac:dyDescent="0.25">
      <c r="A7" s="26"/>
      <c r="B7" s="31"/>
      <c r="D7" s="32"/>
      <c r="E7" s="32"/>
      <c r="F7" s="32"/>
    </row>
  </sheetData>
  <phoneticPr fontId="3" type="noConversion"/>
  <conditionalFormatting sqref="B1:B2 D2 G2 A4:B4 I4 I2 A3">
    <cfRule type="expression" dxfId="37" priority="16">
      <formula>CELL("protect", INDIRECT(ADDRESS(ROW(),COLUMN())))=0</formula>
    </cfRule>
  </conditionalFormatting>
  <conditionalFormatting sqref="C2">
    <cfRule type="expression" dxfId="36" priority="15">
      <formula>CELL("protect", INDIRECT(ADDRESS(ROW(),COLUMN())))=0</formula>
    </cfRule>
  </conditionalFormatting>
  <conditionalFormatting sqref="A1:A2">
    <cfRule type="expression" dxfId="35" priority="14">
      <formula>CELL("protect", INDIRECT(ADDRESS(ROW(),COLUMN())))=0</formula>
    </cfRule>
  </conditionalFormatting>
  <conditionalFormatting sqref="F2">
    <cfRule type="expression" dxfId="34" priority="13">
      <formula>CELL("protect", INDIRECT(ADDRESS(ROW(),COLUMN())))=0</formula>
    </cfRule>
  </conditionalFormatting>
  <conditionalFormatting sqref="E2">
    <cfRule type="expression" dxfId="33" priority="12">
      <formula>CELL("protect", INDIRECT(ADDRESS(ROW(),COLUMN())))=0</formula>
    </cfRule>
  </conditionalFormatting>
  <conditionalFormatting sqref="H4 H2">
    <cfRule type="expression" dxfId="32" priority="11">
      <formula>CELL("protect", INDIRECT(ADDRESS(ROW(),COLUMN())))=0</formula>
    </cfRule>
  </conditionalFormatting>
  <conditionalFormatting sqref="D1">
    <cfRule type="expression" dxfId="31" priority="6">
      <formula>CELL("protect", INDIRECT(ADDRESS(ROW(),COLUMN())))=0</formula>
    </cfRule>
  </conditionalFormatting>
  <conditionalFormatting sqref="C1">
    <cfRule type="expression" dxfId="30" priority="5">
      <formula>CELL("protect", INDIRECT(ADDRESS(ROW(),COLUMN())))=0</formula>
    </cfRule>
  </conditionalFormatting>
  <conditionalFormatting sqref="G1 I1">
    <cfRule type="expression" dxfId="29" priority="4">
      <formula>CELL("protect", INDIRECT(ADDRESS(ROW(),COLUMN())))=0</formula>
    </cfRule>
  </conditionalFormatting>
  <conditionalFormatting sqref="E1">
    <cfRule type="expression" dxfId="28" priority="3">
      <formula>CELL("protect", INDIRECT(ADDRESS(ROW(),COLUMN())))=0</formula>
    </cfRule>
  </conditionalFormatting>
  <conditionalFormatting sqref="F1">
    <cfRule type="expression" dxfId="27" priority="2">
      <formula>CELL("protect", INDIRECT(ADDRESS(ROW(),COLUMN())))=0</formula>
    </cfRule>
  </conditionalFormatting>
  <conditionalFormatting sqref="H1">
    <cfRule type="expression" dxfId="26" priority="1">
      <formula>CELL("protect", INDIRECT(ADDRESS(ROW(),COLUMN())))=0</formula>
    </cfRule>
  </conditionalFormatting>
  <dataValidations count="1">
    <dataValidation type="custom" showErrorMessage="1" errorTitle="Nepravilen vnos cene" error="Cena mora biti nenegativno število z največ dvema decimalkama!" sqref="G3">
      <formula1>AND(ISNUMBER(G3),G3&gt;=0,ROUND(G3*100,6)-INT(G3*100)=0,NOT(ISBLANK(G3)))</formula1>
    </dataValidation>
  </dataValidations>
  <printOptions horizontalCentered="1"/>
  <pageMargins left="0.78740157480314965" right="0.39370078740157483" top="1.1811023622047245" bottom="0.98425196850393704" header="0.19685039370078741" footer="0.19685039370078741"/>
  <pageSetup paperSize="9" scale="79" orientation="landscape" r:id="rId1"/>
  <headerFooter>
    <oddHeader>&amp;L&amp;"Arial,Običajno"&amp;12RTP 110/20 kV Izola&amp;R&amp;G</oddHeader>
    <oddFooter>&amp;L&amp;"Arial,Običajno"&amp;12DZR: 110 kV GIS stikališče
Datoteka: &amp;F&amp;R&amp;"Arial,Običajno"&amp;12 Stran: &amp;P od 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Normal="100" zoomScaleSheetLayoutView="100" workbookViewId="0">
      <selection activeCell="I13" sqref="I13"/>
    </sheetView>
  </sheetViews>
  <sheetFormatPr defaultColWidth="9.140625" defaultRowHeight="15.75" x14ac:dyDescent="0.25"/>
  <cols>
    <col min="1" max="1" width="9.42578125" style="26" customWidth="1"/>
    <col min="2" max="2" width="71.5703125" style="27" customWidth="1"/>
    <col min="3" max="3" width="11.28515625" style="25" customWidth="1"/>
    <col min="4" max="4" width="10" style="33" customWidth="1"/>
    <col min="5" max="5" width="10.140625" style="33" customWidth="1"/>
    <col min="6" max="6" width="10.28515625" style="33" customWidth="1"/>
    <col min="7" max="7" width="15.7109375" style="25" customWidth="1"/>
    <col min="8" max="8" width="14.42578125" style="25" customWidth="1"/>
    <col min="9" max="9" width="15.28515625" style="25" customWidth="1"/>
    <col min="10" max="16384" width="9.140625" style="25"/>
  </cols>
  <sheetData>
    <row r="1" spans="1:9" s="12" customFormat="1" ht="37.5" customHeight="1" x14ac:dyDescent="0.25">
      <c r="A1" s="49" t="s">
        <v>1</v>
      </c>
      <c r="B1" s="50" t="s">
        <v>18</v>
      </c>
      <c r="C1" s="50" t="s">
        <v>19</v>
      </c>
      <c r="D1" s="50" t="s">
        <v>20</v>
      </c>
      <c r="E1" s="51" t="s">
        <v>21</v>
      </c>
      <c r="F1" s="51" t="s">
        <v>22</v>
      </c>
      <c r="G1" s="51" t="s">
        <v>23</v>
      </c>
      <c r="H1" s="51" t="s">
        <v>24</v>
      </c>
      <c r="I1" s="52" t="s">
        <v>25</v>
      </c>
    </row>
    <row r="2" spans="1:9" s="12" customFormat="1" ht="20.100000000000001" customHeight="1" x14ac:dyDescent="0.25">
      <c r="A2" s="75" t="s">
        <v>7</v>
      </c>
      <c r="B2" s="76" t="s">
        <v>169</v>
      </c>
      <c r="C2" s="77"/>
      <c r="D2" s="77"/>
      <c r="E2" s="77"/>
      <c r="F2" s="77"/>
      <c r="G2" s="77"/>
      <c r="H2" s="77"/>
      <c r="I2" s="78"/>
    </row>
    <row r="3" spans="1:9" s="13" customFormat="1" ht="19.5" customHeight="1" x14ac:dyDescent="0.25">
      <c r="A3" s="38" t="s">
        <v>170</v>
      </c>
      <c r="B3" s="23" t="s">
        <v>171</v>
      </c>
      <c r="C3" s="24" t="s">
        <v>41</v>
      </c>
      <c r="D3" s="34">
        <v>1</v>
      </c>
      <c r="E3" s="34">
        <v>0.67</v>
      </c>
      <c r="F3" s="34">
        <v>0.33</v>
      </c>
      <c r="G3" s="11">
        <v>0</v>
      </c>
      <c r="H3" s="39">
        <f t="shared" ref="H3:H12" si="0">ROUND(E3*G3,2)</f>
        <v>0</v>
      </c>
      <c r="I3" s="40">
        <f t="shared" ref="I3:I12" si="1">ROUND(F3*G3,2)</f>
        <v>0</v>
      </c>
    </row>
    <row r="4" spans="1:9" s="13" customFormat="1" ht="18.75" customHeight="1" x14ac:dyDescent="0.25">
      <c r="A4" s="38" t="s">
        <v>172</v>
      </c>
      <c r="B4" s="23" t="s">
        <v>173</v>
      </c>
      <c r="C4" s="24" t="s">
        <v>41</v>
      </c>
      <c r="D4" s="34">
        <v>1</v>
      </c>
      <c r="E4" s="34">
        <v>0.67</v>
      </c>
      <c r="F4" s="34">
        <v>0.33</v>
      </c>
      <c r="G4" s="11">
        <v>0</v>
      </c>
      <c r="H4" s="39">
        <f t="shared" si="0"/>
        <v>0</v>
      </c>
      <c r="I4" s="40">
        <f t="shared" si="1"/>
        <v>0</v>
      </c>
    </row>
    <row r="5" spans="1:9" s="13" customFormat="1" ht="18" customHeight="1" x14ac:dyDescent="0.25">
      <c r="A5" s="38" t="s">
        <v>174</v>
      </c>
      <c r="B5" s="23" t="s">
        <v>175</v>
      </c>
      <c r="C5" s="24" t="s">
        <v>41</v>
      </c>
      <c r="D5" s="34">
        <v>1</v>
      </c>
      <c r="E5" s="34">
        <v>0.67</v>
      </c>
      <c r="F5" s="34">
        <v>0.33</v>
      </c>
      <c r="G5" s="11">
        <v>0</v>
      </c>
      <c r="H5" s="39">
        <f t="shared" si="0"/>
        <v>0</v>
      </c>
      <c r="I5" s="40">
        <f t="shared" si="1"/>
        <v>0</v>
      </c>
    </row>
    <row r="6" spans="1:9" s="13" customFormat="1" ht="20.25" customHeight="1" x14ac:dyDescent="0.25">
      <c r="A6" s="38" t="s">
        <v>176</v>
      </c>
      <c r="B6" s="23" t="s">
        <v>177</v>
      </c>
      <c r="C6" s="24" t="s">
        <v>41</v>
      </c>
      <c r="D6" s="34">
        <v>1</v>
      </c>
      <c r="E6" s="34">
        <v>0.67</v>
      </c>
      <c r="F6" s="34">
        <v>0.33</v>
      </c>
      <c r="G6" s="11">
        <v>0</v>
      </c>
      <c r="H6" s="39">
        <f t="shared" si="0"/>
        <v>0</v>
      </c>
      <c r="I6" s="40">
        <f t="shared" si="1"/>
        <v>0</v>
      </c>
    </row>
    <row r="7" spans="1:9" s="13" customFormat="1" ht="20.25" customHeight="1" x14ac:dyDescent="0.25">
      <c r="A7" s="38" t="s">
        <v>178</v>
      </c>
      <c r="B7" s="23" t="s">
        <v>179</v>
      </c>
      <c r="C7" s="24" t="s">
        <v>41</v>
      </c>
      <c r="D7" s="34">
        <v>1</v>
      </c>
      <c r="E7" s="34">
        <v>0.67</v>
      </c>
      <c r="F7" s="34">
        <v>0.33</v>
      </c>
      <c r="G7" s="11">
        <v>0</v>
      </c>
      <c r="H7" s="39">
        <f t="shared" ref="H7" si="2">ROUND(E7*G7,2)</f>
        <v>0</v>
      </c>
      <c r="I7" s="40">
        <f t="shared" ref="I7" si="3">ROUND(F7*G7,2)</f>
        <v>0</v>
      </c>
    </row>
    <row r="8" spans="1:9" s="13" customFormat="1" ht="20.25" customHeight="1" x14ac:dyDescent="0.25">
      <c r="A8" s="38" t="s">
        <v>180</v>
      </c>
      <c r="B8" s="23" t="s">
        <v>181</v>
      </c>
      <c r="C8" s="24" t="s">
        <v>41</v>
      </c>
      <c r="D8" s="34">
        <v>1</v>
      </c>
      <c r="E8" s="34">
        <v>0.67</v>
      </c>
      <c r="F8" s="34">
        <v>0.33</v>
      </c>
      <c r="G8" s="11">
        <v>0</v>
      </c>
      <c r="H8" s="39">
        <f t="shared" si="0"/>
        <v>0</v>
      </c>
      <c r="I8" s="40">
        <f t="shared" si="1"/>
        <v>0</v>
      </c>
    </row>
    <row r="9" spans="1:9" s="13" customFormat="1" ht="19.5" customHeight="1" x14ac:dyDescent="0.25">
      <c r="A9" s="38" t="s">
        <v>182</v>
      </c>
      <c r="B9" s="23" t="s">
        <v>183</v>
      </c>
      <c r="C9" s="24" t="s">
        <v>41</v>
      </c>
      <c r="D9" s="34">
        <v>1</v>
      </c>
      <c r="E9" s="34">
        <v>0.67</v>
      </c>
      <c r="F9" s="34">
        <v>0.33</v>
      </c>
      <c r="G9" s="11">
        <v>0</v>
      </c>
      <c r="H9" s="39">
        <f t="shared" si="0"/>
        <v>0</v>
      </c>
      <c r="I9" s="40">
        <f t="shared" si="1"/>
        <v>0</v>
      </c>
    </row>
    <row r="10" spans="1:9" s="13" customFormat="1" ht="22.5" customHeight="1" x14ac:dyDescent="0.25">
      <c r="A10" s="38" t="s">
        <v>184</v>
      </c>
      <c r="B10" s="23" t="s">
        <v>185</v>
      </c>
      <c r="C10" s="24" t="s">
        <v>41</v>
      </c>
      <c r="D10" s="34">
        <v>1</v>
      </c>
      <c r="E10" s="34">
        <v>0.67</v>
      </c>
      <c r="F10" s="34">
        <v>0.33</v>
      </c>
      <c r="G10" s="11">
        <v>0</v>
      </c>
      <c r="H10" s="39">
        <f t="shared" ref="H10" si="4">ROUND(E10*G10,2)</f>
        <v>0</v>
      </c>
      <c r="I10" s="40">
        <f t="shared" ref="I10" si="5">ROUND(F10*G10,2)</f>
        <v>0</v>
      </c>
    </row>
    <row r="11" spans="1:9" s="13" customFormat="1" ht="38.25" customHeight="1" x14ac:dyDescent="0.25">
      <c r="A11" s="38" t="s">
        <v>186</v>
      </c>
      <c r="B11" s="23" t="s">
        <v>187</v>
      </c>
      <c r="C11" s="24" t="s">
        <v>41</v>
      </c>
      <c r="D11" s="34">
        <v>1</v>
      </c>
      <c r="E11" s="34">
        <v>0.67</v>
      </c>
      <c r="F11" s="34">
        <v>0.33</v>
      </c>
      <c r="G11" s="11">
        <v>0</v>
      </c>
      <c r="H11" s="39">
        <f t="shared" si="0"/>
        <v>0</v>
      </c>
      <c r="I11" s="40">
        <f t="shared" si="1"/>
        <v>0</v>
      </c>
    </row>
    <row r="12" spans="1:9" s="13" customFormat="1" ht="41.25" customHeight="1" thickBot="1" x14ac:dyDescent="0.3">
      <c r="A12" s="79" t="s">
        <v>188</v>
      </c>
      <c r="B12" s="80" t="s">
        <v>189</v>
      </c>
      <c r="C12" s="81" t="s">
        <v>41</v>
      </c>
      <c r="D12" s="82">
        <v>1</v>
      </c>
      <c r="E12" s="82">
        <v>0.67</v>
      </c>
      <c r="F12" s="82">
        <v>0.33</v>
      </c>
      <c r="G12" s="62">
        <v>0</v>
      </c>
      <c r="H12" s="83">
        <f t="shared" si="0"/>
        <v>0</v>
      </c>
      <c r="I12" s="84">
        <f t="shared" si="1"/>
        <v>0</v>
      </c>
    </row>
    <row r="13" spans="1:9" s="13" customFormat="1" ht="16.5" thickBot="1" x14ac:dyDescent="0.3">
      <c r="A13" s="72"/>
      <c r="B13" s="66"/>
      <c r="C13" s="74"/>
      <c r="D13" s="67"/>
      <c r="E13" s="67"/>
      <c r="F13" s="68"/>
      <c r="G13" s="70" t="s">
        <v>131</v>
      </c>
      <c r="H13" s="71">
        <f>SUM(H3:H12)</f>
        <v>0</v>
      </c>
      <c r="I13" s="71">
        <f>SUM(I3:I12)</f>
        <v>0</v>
      </c>
    </row>
    <row r="14" spans="1:9" s="13" customFormat="1" x14ac:dyDescent="0.25">
      <c r="A14" s="29"/>
      <c r="B14" s="30"/>
      <c r="D14" s="30"/>
      <c r="E14" s="30"/>
      <c r="F14" s="30"/>
    </row>
    <row r="15" spans="1:9" s="13" customFormat="1" x14ac:dyDescent="0.25">
      <c r="A15" s="29"/>
      <c r="B15" s="30"/>
      <c r="D15" s="30"/>
      <c r="E15" s="30"/>
      <c r="F15" s="30"/>
    </row>
    <row r="16" spans="1:9" s="13" customFormat="1" x14ac:dyDescent="0.25">
      <c r="A16" s="26"/>
      <c r="B16" s="31"/>
      <c r="D16" s="32"/>
      <c r="E16" s="32"/>
      <c r="F16" s="32"/>
    </row>
  </sheetData>
  <phoneticPr fontId="3" type="noConversion"/>
  <conditionalFormatting sqref="B1:B2 F2:G2 I2 I13 A3:A12">
    <cfRule type="expression" dxfId="25" priority="22">
      <formula>CELL("protect", INDIRECT(ADDRESS(ROW(),COLUMN())))=0</formula>
    </cfRule>
  </conditionalFormatting>
  <conditionalFormatting sqref="C2">
    <cfRule type="expression" dxfId="24" priority="21">
      <formula>CELL("protect", INDIRECT(ADDRESS(ROW(),COLUMN())))=0</formula>
    </cfRule>
  </conditionalFormatting>
  <conditionalFormatting sqref="A1:A2">
    <cfRule type="expression" dxfId="23" priority="20">
      <formula>CELL("protect", INDIRECT(ADDRESS(ROW(),COLUMN())))=0</formula>
    </cfRule>
  </conditionalFormatting>
  <conditionalFormatting sqref="D2">
    <cfRule type="expression" dxfId="22" priority="17">
      <formula>CELL("protect", INDIRECT(ADDRESS(ROW(),COLUMN())))=0</formula>
    </cfRule>
  </conditionalFormatting>
  <conditionalFormatting sqref="E2">
    <cfRule type="expression" dxfId="21" priority="16">
      <formula>CELL("protect", INDIRECT(ADDRESS(ROW(),COLUMN())))=0</formula>
    </cfRule>
  </conditionalFormatting>
  <conditionalFormatting sqref="H2 H13">
    <cfRule type="expression" dxfId="20" priority="15">
      <formula>CELL("protect", INDIRECT(ADDRESS(ROW(),COLUMN())))=0</formula>
    </cfRule>
  </conditionalFormatting>
  <conditionalFormatting sqref="A13:B13">
    <cfRule type="expression" dxfId="19" priority="8">
      <formula>CELL("protect", INDIRECT(ADDRESS(ROW(),COLUMN())))=0</formula>
    </cfRule>
  </conditionalFormatting>
  <conditionalFormatting sqref="C13">
    <cfRule type="expression" dxfId="18" priority="7">
      <formula>CELL("protect", INDIRECT(ADDRESS(ROW(),COLUMN())))=0</formula>
    </cfRule>
  </conditionalFormatting>
  <conditionalFormatting sqref="D1">
    <cfRule type="expression" dxfId="17" priority="6">
      <formula>CELL("protect", INDIRECT(ADDRESS(ROW(),COLUMN())))=0</formula>
    </cfRule>
  </conditionalFormatting>
  <conditionalFormatting sqref="C1">
    <cfRule type="expression" dxfId="16" priority="5">
      <formula>CELL("protect", INDIRECT(ADDRESS(ROW(),COLUMN())))=0</formula>
    </cfRule>
  </conditionalFormatting>
  <conditionalFormatting sqref="G1 I1">
    <cfRule type="expression" dxfId="15" priority="4">
      <formula>CELL("protect", INDIRECT(ADDRESS(ROW(),COLUMN())))=0</formula>
    </cfRule>
  </conditionalFormatting>
  <conditionalFormatting sqref="E1">
    <cfRule type="expression" dxfId="14" priority="3">
      <formula>CELL("protect", INDIRECT(ADDRESS(ROW(),COLUMN())))=0</formula>
    </cfRule>
  </conditionalFormatting>
  <conditionalFormatting sqref="F1">
    <cfRule type="expression" dxfId="13" priority="2">
      <formula>CELL("protect", INDIRECT(ADDRESS(ROW(),COLUMN())))=0</formula>
    </cfRule>
  </conditionalFormatting>
  <conditionalFormatting sqref="H1">
    <cfRule type="expression" dxfId="12" priority="1">
      <formula>CELL("protect", INDIRECT(ADDRESS(ROW(),COLUMN())))=0</formula>
    </cfRule>
  </conditionalFormatting>
  <dataValidations disablePrompts="1" count="1">
    <dataValidation type="custom" showErrorMessage="1" errorTitle="Nepravilen vnos cene" error="Cena mora biti nenegativno število z največ dvema decimalkama!" sqref="G3:G12">
      <formula1>AND(ISNUMBER(G3),G3&gt;=0,ROUND(G3*100,6)-INT(G3*100)=0,NOT(ISBLANK(G3)))</formula1>
    </dataValidation>
  </dataValidations>
  <printOptions horizontalCentered="1"/>
  <pageMargins left="0.78740157480314965" right="0.39370078740157483" top="1.1811023622047245" bottom="0.98425196850393704" header="0.19685039370078741" footer="0.19685039370078741"/>
  <pageSetup paperSize="9" scale="79" orientation="landscape" r:id="rId1"/>
  <headerFooter>
    <oddHeader>&amp;L&amp;"Arial,Običajno"&amp;12RTP 110/20 kV Izola&amp;R&amp;G</oddHeader>
    <oddFooter>&amp;L&amp;"Arial,Običajno"&amp;12DZR: 110 kV GIS stikališče
Datoteka: &amp;F&amp;R&amp;"Arial,Običajno"&amp;12 Stran: &amp;P od 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Normal="100" zoomScaleSheetLayoutView="100" workbookViewId="0">
      <selection activeCell="I13" sqref="I13"/>
    </sheetView>
  </sheetViews>
  <sheetFormatPr defaultColWidth="9.140625" defaultRowHeight="15.75" x14ac:dyDescent="0.25"/>
  <cols>
    <col min="1" max="1" width="9.5703125" style="26" customWidth="1"/>
    <col min="2" max="2" width="71.28515625" style="27" customWidth="1"/>
    <col min="3" max="3" width="11.28515625" style="25" customWidth="1"/>
    <col min="4" max="4" width="10.42578125" style="33" customWidth="1"/>
    <col min="5" max="5" width="9.85546875" style="33" customWidth="1"/>
    <col min="6" max="6" width="10.42578125" style="33" customWidth="1"/>
    <col min="7" max="7" width="15.7109375" style="25" customWidth="1"/>
    <col min="8" max="8" width="14.140625" style="25" customWidth="1"/>
    <col min="9" max="9" width="15.28515625" style="25" customWidth="1"/>
    <col min="10" max="16384" width="9.140625" style="25"/>
  </cols>
  <sheetData>
    <row r="1" spans="1:9" s="12" customFormat="1" ht="38.25" customHeight="1" x14ac:dyDescent="0.25">
      <c r="A1" s="49" t="s">
        <v>1</v>
      </c>
      <c r="B1" s="50" t="s">
        <v>18</v>
      </c>
      <c r="C1" s="50" t="s">
        <v>19</v>
      </c>
      <c r="D1" s="50" t="s">
        <v>20</v>
      </c>
      <c r="E1" s="51" t="s">
        <v>21</v>
      </c>
      <c r="F1" s="51" t="s">
        <v>22</v>
      </c>
      <c r="G1" s="51" t="s">
        <v>23</v>
      </c>
      <c r="H1" s="51" t="s">
        <v>24</v>
      </c>
      <c r="I1" s="52" t="s">
        <v>25</v>
      </c>
    </row>
    <row r="2" spans="1:9" s="12" customFormat="1" ht="20.100000000000001" customHeight="1" x14ac:dyDescent="0.25">
      <c r="A2" s="53" t="s">
        <v>8</v>
      </c>
      <c r="B2" s="85" t="s">
        <v>190</v>
      </c>
      <c r="C2" s="55"/>
      <c r="D2" s="55"/>
      <c r="E2" s="55"/>
      <c r="F2" s="55"/>
      <c r="G2" s="55"/>
      <c r="H2" s="55"/>
      <c r="I2" s="73"/>
    </row>
    <row r="3" spans="1:9" s="13" customFormat="1" x14ac:dyDescent="0.25">
      <c r="A3" s="41" t="s">
        <v>191</v>
      </c>
      <c r="B3" s="14" t="s">
        <v>192</v>
      </c>
      <c r="C3" s="15" t="s">
        <v>32</v>
      </c>
      <c r="D3" s="16">
        <v>5</v>
      </c>
      <c r="E3" s="16">
        <v>3</v>
      </c>
      <c r="F3" s="16">
        <v>2</v>
      </c>
      <c r="G3" s="11">
        <v>0</v>
      </c>
      <c r="H3" s="17">
        <f>ROUND(E3*G3,2)</f>
        <v>0</v>
      </c>
      <c r="I3" s="42">
        <f>ROUND(F3*G3,2)</f>
        <v>0</v>
      </c>
    </row>
    <row r="4" spans="1:9" s="13" customFormat="1" x14ac:dyDescent="0.25">
      <c r="A4" s="41" t="s">
        <v>193</v>
      </c>
      <c r="B4" s="14" t="s">
        <v>194</v>
      </c>
      <c r="C4" s="15" t="s">
        <v>32</v>
      </c>
      <c r="D4" s="16">
        <v>5</v>
      </c>
      <c r="E4" s="16">
        <v>3</v>
      </c>
      <c r="F4" s="16">
        <v>2</v>
      </c>
      <c r="G4" s="11">
        <v>0</v>
      </c>
      <c r="H4" s="17">
        <f t="shared" ref="H4:H12" si="0">ROUND(E4*G4,2)</f>
        <v>0</v>
      </c>
      <c r="I4" s="42">
        <f t="shared" ref="I4:I12" si="1">ROUND(F4*G4,2)</f>
        <v>0</v>
      </c>
    </row>
    <row r="5" spans="1:9" s="13" customFormat="1" x14ac:dyDescent="0.25">
      <c r="A5" s="41" t="s">
        <v>195</v>
      </c>
      <c r="B5" s="14" t="s">
        <v>196</v>
      </c>
      <c r="C5" s="15" t="s">
        <v>41</v>
      </c>
      <c r="D5" s="16">
        <v>1</v>
      </c>
      <c r="E5" s="16">
        <v>0.67</v>
      </c>
      <c r="F5" s="16">
        <v>0.33</v>
      </c>
      <c r="G5" s="11">
        <v>0</v>
      </c>
      <c r="H5" s="17">
        <f t="shared" si="0"/>
        <v>0</v>
      </c>
      <c r="I5" s="42">
        <f t="shared" si="1"/>
        <v>0</v>
      </c>
    </row>
    <row r="6" spans="1:9" s="13" customFormat="1" x14ac:dyDescent="0.25">
      <c r="A6" s="41" t="s">
        <v>197</v>
      </c>
      <c r="B6" s="14" t="s">
        <v>198</v>
      </c>
      <c r="C6" s="15" t="s">
        <v>41</v>
      </c>
      <c r="D6" s="16">
        <v>1</v>
      </c>
      <c r="E6" s="16">
        <v>0.67</v>
      </c>
      <c r="F6" s="16">
        <v>0.33</v>
      </c>
      <c r="G6" s="11">
        <v>0</v>
      </c>
      <c r="H6" s="17">
        <f t="shared" si="0"/>
        <v>0</v>
      </c>
      <c r="I6" s="42">
        <f t="shared" si="1"/>
        <v>0</v>
      </c>
    </row>
    <row r="7" spans="1:9" s="13" customFormat="1" ht="45" x14ac:dyDescent="0.25">
      <c r="A7" s="41" t="s">
        <v>199</v>
      </c>
      <c r="B7" s="14" t="s">
        <v>200</v>
      </c>
      <c r="C7" s="15" t="s">
        <v>41</v>
      </c>
      <c r="D7" s="16">
        <v>1</v>
      </c>
      <c r="E7" s="16">
        <v>0.67</v>
      </c>
      <c r="F7" s="16">
        <v>0.33</v>
      </c>
      <c r="G7" s="11">
        <v>0</v>
      </c>
      <c r="H7" s="17">
        <f t="shared" si="0"/>
        <v>0</v>
      </c>
      <c r="I7" s="42">
        <f t="shared" si="1"/>
        <v>0</v>
      </c>
    </row>
    <row r="8" spans="1:9" s="13" customFormat="1" ht="30" x14ac:dyDescent="0.25">
      <c r="A8" s="41" t="s">
        <v>201</v>
      </c>
      <c r="B8" s="14" t="s">
        <v>202</v>
      </c>
      <c r="C8" s="15" t="s">
        <v>41</v>
      </c>
      <c r="D8" s="16">
        <v>1</v>
      </c>
      <c r="E8" s="16">
        <v>0.67</v>
      </c>
      <c r="F8" s="16">
        <v>0.33</v>
      </c>
      <c r="G8" s="11">
        <v>0</v>
      </c>
      <c r="H8" s="17">
        <f t="shared" si="0"/>
        <v>0</v>
      </c>
      <c r="I8" s="42">
        <f t="shared" si="1"/>
        <v>0</v>
      </c>
    </row>
    <row r="9" spans="1:9" s="13" customFormat="1" x14ac:dyDescent="0.25">
      <c r="A9" s="41" t="s">
        <v>203</v>
      </c>
      <c r="B9" s="14" t="s">
        <v>204</v>
      </c>
      <c r="C9" s="15" t="s">
        <v>41</v>
      </c>
      <c r="D9" s="16">
        <v>1</v>
      </c>
      <c r="E9" s="16">
        <v>0.67</v>
      </c>
      <c r="F9" s="16">
        <v>0.33</v>
      </c>
      <c r="G9" s="11">
        <v>0</v>
      </c>
      <c r="H9" s="17">
        <f t="shared" si="0"/>
        <v>0</v>
      </c>
      <c r="I9" s="42">
        <f t="shared" si="1"/>
        <v>0</v>
      </c>
    </row>
    <row r="10" spans="1:9" s="13" customFormat="1" x14ac:dyDescent="0.25">
      <c r="A10" s="41" t="s">
        <v>205</v>
      </c>
      <c r="B10" s="14" t="s">
        <v>206</v>
      </c>
      <c r="C10" s="15" t="s">
        <v>32</v>
      </c>
      <c r="D10" s="16">
        <v>5</v>
      </c>
      <c r="E10" s="16">
        <v>4</v>
      </c>
      <c r="F10" s="16">
        <v>1</v>
      </c>
      <c r="G10" s="11">
        <v>0</v>
      </c>
      <c r="H10" s="17">
        <f t="shared" si="0"/>
        <v>0</v>
      </c>
      <c r="I10" s="42">
        <f t="shared" si="1"/>
        <v>0</v>
      </c>
    </row>
    <row r="11" spans="1:9" s="13" customFormat="1" ht="45" x14ac:dyDescent="0.25">
      <c r="A11" s="41" t="s">
        <v>207</v>
      </c>
      <c r="B11" s="14" t="s">
        <v>208</v>
      </c>
      <c r="C11" s="15" t="s">
        <v>41</v>
      </c>
      <c r="D11" s="16">
        <v>1</v>
      </c>
      <c r="E11" s="16">
        <v>0.67</v>
      </c>
      <c r="F11" s="16">
        <v>0.33</v>
      </c>
      <c r="G11" s="11">
        <v>0</v>
      </c>
      <c r="H11" s="17">
        <f t="shared" ref="H11" si="2">ROUND(E11*G11,2)</f>
        <v>0</v>
      </c>
      <c r="I11" s="42">
        <f t="shared" ref="I11" si="3">ROUND(F11*G11,2)</f>
        <v>0</v>
      </c>
    </row>
    <row r="12" spans="1:9" s="13" customFormat="1" ht="30.75" thickBot="1" x14ac:dyDescent="0.3">
      <c r="A12" s="58" t="s">
        <v>209</v>
      </c>
      <c r="B12" s="59" t="s">
        <v>210</v>
      </c>
      <c r="C12" s="60" t="s">
        <v>32</v>
      </c>
      <c r="D12" s="61">
        <v>7</v>
      </c>
      <c r="E12" s="61">
        <v>4</v>
      </c>
      <c r="F12" s="61">
        <v>3</v>
      </c>
      <c r="G12" s="11">
        <v>0</v>
      </c>
      <c r="H12" s="63">
        <f t="shared" si="0"/>
        <v>0</v>
      </c>
      <c r="I12" s="64">
        <f t="shared" si="1"/>
        <v>0</v>
      </c>
    </row>
    <row r="13" spans="1:9" s="13" customFormat="1" ht="16.5" thickBot="1" x14ac:dyDescent="0.3">
      <c r="A13" s="72"/>
      <c r="B13" s="66"/>
      <c r="C13" s="74"/>
      <c r="D13" s="67"/>
      <c r="E13" s="67"/>
      <c r="F13" s="68"/>
      <c r="G13" s="70" t="s">
        <v>131</v>
      </c>
      <c r="H13" s="69">
        <f>SUM(H3:H12)</f>
        <v>0</v>
      </c>
      <c r="I13" s="69">
        <f>SUM(I3:I12)</f>
        <v>0</v>
      </c>
    </row>
    <row r="14" spans="1:9" s="13" customFormat="1" x14ac:dyDescent="0.25">
      <c r="A14" s="29"/>
      <c r="B14" s="30"/>
      <c r="D14" s="30"/>
      <c r="E14" s="30"/>
      <c r="F14" s="30"/>
    </row>
    <row r="15" spans="1:9" s="13" customFormat="1" x14ac:dyDescent="0.25">
      <c r="A15" s="29"/>
      <c r="B15" s="30"/>
      <c r="D15" s="30"/>
      <c r="E15" s="30"/>
      <c r="F15" s="30"/>
    </row>
    <row r="16" spans="1:9" s="13" customFormat="1" x14ac:dyDescent="0.25">
      <c r="A16" s="26"/>
      <c r="B16" s="31"/>
      <c r="D16" s="32"/>
      <c r="E16" s="32"/>
      <c r="F16" s="32"/>
    </row>
  </sheetData>
  <phoneticPr fontId="3" type="noConversion"/>
  <conditionalFormatting sqref="B1:B2 F2:G2 A13:B13 I2 I13 A3:A12">
    <cfRule type="expression" dxfId="11" priority="12">
      <formula>CELL("protect", INDIRECT(ADDRESS(ROW(),COLUMN())))=0</formula>
    </cfRule>
  </conditionalFormatting>
  <conditionalFormatting sqref="C13 C2">
    <cfRule type="expression" dxfId="10" priority="11">
      <formula>CELL("protect", INDIRECT(ADDRESS(ROW(),COLUMN())))=0</formula>
    </cfRule>
  </conditionalFormatting>
  <conditionalFormatting sqref="A1:A2">
    <cfRule type="expression" dxfId="9" priority="10">
      <formula>CELL("protect", INDIRECT(ADDRESS(ROW(),COLUMN())))=0</formula>
    </cfRule>
  </conditionalFormatting>
  <conditionalFormatting sqref="D2">
    <cfRule type="expression" dxfId="8" priority="9">
      <formula>CELL("protect", INDIRECT(ADDRESS(ROW(),COLUMN())))=0</formula>
    </cfRule>
  </conditionalFormatting>
  <conditionalFormatting sqref="E2">
    <cfRule type="expression" dxfId="7" priority="8">
      <formula>CELL("protect", INDIRECT(ADDRESS(ROW(),COLUMN())))=0</formula>
    </cfRule>
  </conditionalFormatting>
  <conditionalFormatting sqref="H2 H13">
    <cfRule type="expression" dxfId="6" priority="7">
      <formula>CELL("protect", INDIRECT(ADDRESS(ROW(),COLUMN())))=0</formula>
    </cfRule>
  </conditionalFormatting>
  <conditionalFormatting sqref="D1">
    <cfRule type="expression" dxfId="5" priority="6">
      <formula>CELL("protect", INDIRECT(ADDRESS(ROW(),COLUMN())))=0</formula>
    </cfRule>
  </conditionalFormatting>
  <conditionalFormatting sqref="C1">
    <cfRule type="expression" dxfId="4" priority="5">
      <formula>CELL("protect", INDIRECT(ADDRESS(ROW(),COLUMN())))=0</formula>
    </cfRule>
  </conditionalFormatting>
  <conditionalFormatting sqref="G1 I1">
    <cfRule type="expression" dxfId="3" priority="4">
      <formula>CELL("protect", INDIRECT(ADDRESS(ROW(),COLUMN())))=0</formula>
    </cfRule>
  </conditionalFormatting>
  <conditionalFormatting sqref="E1">
    <cfRule type="expression" dxfId="2" priority="3">
      <formula>CELL("protect", INDIRECT(ADDRESS(ROW(),COLUMN())))=0</formula>
    </cfRule>
  </conditionalFormatting>
  <conditionalFormatting sqref="F1">
    <cfRule type="expression" dxfId="1" priority="2">
      <formula>CELL("protect", INDIRECT(ADDRESS(ROW(),COLUMN())))=0</formula>
    </cfRule>
  </conditionalFormatting>
  <conditionalFormatting sqref="H1">
    <cfRule type="expression" dxfId="0" priority="1">
      <formula>CELL("protect", INDIRECT(ADDRESS(ROW(),COLUMN())))=0</formula>
    </cfRule>
  </conditionalFormatting>
  <dataValidations count="1">
    <dataValidation type="custom" showErrorMessage="1" errorTitle="Nepravilen vnos cene" error="Cena mora biti nenegativno število z največ dvema decimalkama!" sqref="G3:G12">
      <formula1>AND(ISNUMBER(G3),G3&gt;=0,ROUND(G3*100,6)-INT(G3*100)=0,NOT(ISBLANK(G3)))</formula1>
    </dataValidation>
  </dataValidations>
  <printOptions horizontalCentered="1"/>
  <pageMargins left="0.78740157480314965" right="0.39370078740157483" top="1.1811023622047245" bottom="0.98425196850393704" header="0.19685039370078741" footer="0.19685039370078741"/>
  <pageSetup paperSize="9" scale="79" orientation="landscape" r:id="rId1"/>
  <headerFooter>
    <oddHeader>&amp;L&amp;"Arial,Običajno"&amp;12RTP 110/20 kV Izola&amp;R&amp;G</oddHeader>
    <oddFooter>&amp;L&amp;"Arial,Običajno"&amp;12DZR: 110 kV GIS stikališče
Datoteka: &amp;F&amp;R&amp;"Arial,Običajno"&amp;12 Stran: &amp;P od 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A48D6182D3E043828A75073C024B8E" ma:contentTypeVersion="4" ma:contentTypeDescription="Create a new document." ma:contentTypeScope="" ma:versionID="065c54f93f4cc39f3b91a71689ed4b2b">
  <xsd:schema xmlns:xsd="http://www.w3.org/2001/XMLSchema" xmlns:xs="http://www.w3.org/2001/XMLSchema" xmlns:p="http://schemas.microsoft.com/office/2006/metadata/properties" xmlns:ns2="d1bf7b1a-facf-4776-8156-6b0994e9eb5c" xmlns:ns3="00d93420-39f4-45ae-9cbd-9a6edef18c89" targetNamespace="http://schemas.microsoft.com/office/2006/metadata/properties" ma:root="true" ma:fieldsID="18605ebb6fbe29a06ed9fedc1246e196" ns2:_="" ns3:_="">
    <xsd:import namespace="d1bf7b1a-facf-4776-8156-6b0994e9eb5c"/>
    <xsd:import namespace="00d93420-39f4-45ae-9cbd-9a6edef18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f7b1a-facf-4776-8156-6b0994e9eb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93420-39f4-45ae-9cbd-9a6edef18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536C9F-E554-4F8B-BE1D-AC49BD56F6A6}">
  <ds:schemaRefs>
    <ds:schemaRef ds:uri="http://schemas.microsoft.com/office/infopath/2007/PartnerControls"/>
    <ds:schemaRef ds:uri="http://schemas.microsoft.com/office/2006/metadata/properties"/>
    <ds:schemaRef ds:uri="00d93420-39f4-45ae-9cbd-9a6edef18c89"/>
    <ds:schemaRef ds:uri="http://purl.org/dc/dcmitype/"/>
    <ds:schemaRef ds:uri="http://www.w3.org/XML/1998/namespace"/>
    <ds:schemaRef ds:uri="http://schemas.microsoft.com/office/2006/documentManagement/types"/>
    <ds:schemaRef ds:uri="d1bf7b1a-facf-4776-8156-6b0994e9eb5c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FFE5A17-BF04-4850-BF82-4F8ABE281C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A5D204-0207-4B89-98A2-1DDC6FC24E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f7b1a-facf-4776-8156-6b0994e9eb5c"/>
    <ds:schemaRef ds:uri="00d93420-39f4-45ae-9cbd-9a6edef18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Rekapitulacija</vt:lpstr>
      <vt:lpstr>1. 110 kV stikališče dobava</vt:lpstr>
      <vt:lpstr>2. Rezervni deli</vt:lpstr>
      <vt:lpstr>3. Jeklene konstrukcije</vt:lpstr>
      <vt:lpstr>4. Storitve</vt:lpstr>
      <vt:lpstr>5. Dodatki</vt:lpstr>
      <vt:lpstr>'1. 110 kV stikališče dobava'!Področje_tiskanja</vt:lpstr>
      <vt:lpstr>'2. Rezervni deli'!Področje_tiskanja</vt:lpstr>
      <vt:lpstr>'3. Jeklene konstrukcije'!Področje_tiskanja</vt:lpstr>
      <vt:lpstr>'4. Storitve'!Področje_tiskanja</vt:lpstr>
      <vt:lpstr>'5. Dodatki'!Področje_tiskanja</vt:lpstr>
      <vt:lpstr>Rekapitulacija!Področje_tiskanja</vt:lpstr>
      <vt:lpstr>'1. 110 kV stikališče dobava'!Tiskanje_naslovov</vt:lpstr>
      <vt:lpstr>'2. Rezervni deli'!Tiskanje_naslovov</vt:lpstr>
      <vt:lpstr>'3. Jeklene konstrukcije'!Tiskanje_naslovov</vt:lpstr>
      <vt:lpstr>'4. Storitve'!Tiskanje_naslovov</vt:lpstr>
      <vt:lpstr>'5. Dodatki'!Tiskanje_naslovov</vt:lpstr>
    </vt:vector>
  </TitlesOfParts>
  <Manager/>
  <Company>IBE, d.d.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 Piško</dc:creator>
  <cp:keywords/>
  <dc:description/>
  <cp:lastModifiedBy>Uroš Černigoj</cp:lastModifiedBy>
  <cp:revision/>
  <dcterms:created xsi:type="dcterms:W3CDTF">2015-03-03T10:23:18Z</dcterms:created>
  <dcterms:modified xsi:type="dcterms:W3CDTF">2021-01-18T08:39:29Z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0x0101005FA48D6182D3E043828A75073C024B8E</vt:lpwstr>
  </property>
</Properties>
</file>